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Завдання" sheetId="2" r:id="rId1"/>
    <sheet name="Касир" sheetId="1" r:id="rId2"/>
    <sheet name="Пасажир" sheetId="3" r:id="rId3"/>
    <sheet name="Ціна" sheetId="5" r:id="rId4"/>
    <sheet name="Фін_Звіт" sheetId="6" r:id="rId5"/>
  </sheets>
  <calcPr calcId="125725"/>
</workbook>
</file>

<file path=xl/calcChain.xml><?xml version="1.0" encoding="utf-8"?>
<calcChain xmlns="http://schemas.openxmlformats.org/spreadsheetml/2006/main">
  <c r="R15" i="6"/>
  <c r="N15"/>
  <c r="R12"/>
  <c r="Q12"/>
  <c r="Q9"/>
  <c r="O9"/>
  <c r="R21"/>
  <c r="Q21"/>
  <c r="P21"/>
  <c r="N21"/>
  <c r="Q4"/>
  <c r="Q3"/>
  <c r="R18"/>
  <c r="O18"/>
  <c r="N18"/>
  <c r="R6"/>
  <c r="Q6"/>
  <c r="O7"/>
  <c r="O6"/>
  <c r="G3" i="3"/>
  <c r="G4"/>
  <c r="C6"/>
  <c r="C7"/>
  <c r="F7"/>
  <c r="G7"/>
  <c r="C10"/>
  <c r="D10"/>
  <c r="F10"/>
  <c r="G10"/>
  <c r="C13"/>
  <c r="D13"/>
  <c r="F13"/>
  <c r="G13"/>
  <c r="C16"/>
  <c r="D16"/>
  <c r="F16"/>
  <c r="G16"/>
  <c r="C19"/>
  <c r="D19"/>
  <c r="F19"/>
  <c r="G19"/>
  <c r="C22"/>
  <c r="D22"/>
  <c r="E22"/>
  <c r="F22"/>
  <c r="G22"/>
  <c r="C18" i="6"/>
  <c r="G15"/>
  <c r="C15"/>
  <c r="G12"/>
  <c r="F12"/>
  <c r="F9"/>
  <c r="D9"/>
  <c r="G18"/>
  <c r="D18"/>
  <c r="F3"/>
  <c r="F21"/>
  <c r="C21"/>
  <c r="G6"/>
  <c r="D6"/>
  <c r="F6"/>
  <c r="K15" i="5"/>
  <c r="K16"/>
  <c r="K17"/>
  <c r="K14"/>
  <c r="J15"/>
  <c r="J16"/>
  <c r="J17"/>
  <c r="J14"/>
  <c r="Q15" i="6" l="1"/>
  <c r="F15"/>
  <c r="O15"/>
  <c r="O12"/>
  <c r="D15"/>
  <c r="D12"/>
  <c r="N9"/>
  <c r="C9"/>
  <c r="R9"/>
  <c r="G9"/>
  <c r="N12"/>
  <c r="C12"/>
  <c r="Q18"/>
  <c r="D21"/>
  <c r="F4"/>
  <c r="E21"/>
  <c r="G21"/>
  <c r="F18"/>
  <c r="D7"/>
  <c r="W7" l="1"/>
  <c r="O21"/>
  <c r="W9" s="1"/>
  <c r="W11" s="1"/>
  <c r="P2" i="1"/>
  <c r="P3"/>
</calcChain>
</file>

<file path=xl/sharedStrings.xml><?xml version="1.0" encoding="utf-8"?>
<sst xmlns="http://schemas.openxmlformats.org/spreadsheetml/2006/main" count="134" uniqueCount="84">
  <si>
    <t>На моніторі касира план салону автобуса. Місця пронумеровано від 1 до 27.</t>
  </si>
  <si>
    <t>Вартість квитка ще залежить від вибраного місця в салоні автобуса.</t>
  </si>
  <si>
    <t xml:space="preserve">Автобус надає також послуги пільговим кавтегоріям: </t>
  </si>
  <si>
    <t>Монітор касира</t>
  </si>
  <si>
    <t>На моніторі касира відображено план салону автобуса з пронумерованими місцями.</t>
  </si>
  <si>
    <r>
      <t xml:space="preserve">ІІ пільгова категорія знажка </t>
    </r>
    <r>
      <rPr>
        <b/>
        <sz val="11"/>
        <color rgb="FF002060"/>
        <rFont val="Calibri"/>
        <family val="2"/>
        <charset val="204"/>
        <scheme val="minor"/>
      </rPr>
      <t>25% від вартості</t>
    </r>
    <r>
      <rPr>
        <sz val="11"/>
        <color theme="1"/>
        <rFont val="Calibri"/>
        <family val="2"/>
        <charset val="204"/>
        <scheme val="minor"/>
      </rPr>
      <t xml:space="preserve"> квитка до вибраного міста (</t>
    </r>
    <r>
      <rPr>
        <b/>
        <sz val="14"/>
        <color rgb="FFFF0000"/>
        <rFont val="Calibri"/>
        <family val="2"/>
        <charset val="204"/>
        <scheme val="minor"/>
      </rPr>
      <t>Р2</t>
    </r>
    <r>
      <rPr>
        <sz val="11"/>
        <color theme="1"/>
        <rFont val="Calibri"/>
        <family val="2"/>
        <charset val="204"/>
        <scheme val="minor"/>
      </rPr>
      <t>)</t>
    </r>
  </si>
  <si>
    <t>Відома вартість квитка від міста М1 до міст М2, М3, М4,М5.</t>
  </si>
  <si>
    <t>Маршрут від міста М1 до М5 пролягає через три міста: М2, М3, М4.</t>
  </si>
  <si>
    <t>Касир у клітинки над  (біля) номерів вписує замовлення пасажира слідуючими умовними позначеннями:</t>
  </si>
  <si>
    <r>
      <t xml:space="preserve">Проїзд з </t>
    </r>
    <r>
      <rPr>
        <b/>
        <sz val="11"/>
        <color rgb="FFC00000"/>
        <rFont val="Calibri"/>
        <family val="2"/>
        <charset val="204"/>
        <scheme val="minor"/>
      </rPr>
      <t>М1</t>
    </r>
    <r>
      <rPr>
        <sz val="11"/>
        <color theme="1"/>
        <rFont val="Calibri"/>
        <family val="2"/>
        <charset val="204"/>
        <scheme val="minor"/>
      </rPr>
      <t xml:space="preserve"> до </t>
    </r>
    <r>
      <rPr>
        <b/>
        <sz val="11"/>
        <color rgb="FFC00000"/>
        <rFont val="Calibri"/>
        <family val="2"/>
        <charset val="204"/>
        <scheme val="minor"/>
      </rPr>
      <t>М2</t>
    </r>
    <r>
      <rPr>
        <sz val="11"/>
        <color theme="1"/>
        <rFont val="Calibri"/>
        <family val="2"/>
        <charset val="204"/>
        <scheme val="minor"/>
      </rPr>
      <t xml:space="preserve"> записується як </t>
    </r>
    <r>
      <rPr>
        <b/>
        <sz val="11"/>
        <color rgb="FFC00000"/>
        <rFont val="Calibri"/>
        <family val="2"/>
        <charset val="204"/>
        <scheme val="minor"/>
      </rPr>
      <t>М2</t>
    </r>
    <r>
      <rPr>
        <sz val="11"/>
        <color theme="1"/>
        <rFont val="Calibri"/>
        <family val="2"/>
        <charset val="204"/>
        <scheme val="minor"/>
      </rPr>
      <t xml:space="preserve">, тобто вписується місто до якого слідує прасажир із міста </t>
    </r>
    <r>
      <rPr>
        <b/>
        <sz val="11"/>
        <color rgb="FFC00000"/>
        <rFont val="Calibri"/>
        <family val="2"/>
        <charset val="204"/>
        <scheme val="minor"/>
      </rPr>
      <t>М1</t>
    </r>
  </si>
  <si>
    <t xml:space="preserve">Якщо пасажир має пільги то </t>
  </si>
  <si>
    <r>
      <t xml:space="preserve">Якщо пасажир має пільги то проїзд з </t>
    </r>
    <r>
      <rPr>
        <b/>
        <sz val="11"/>
        <color rgb="FFC00000"/>
        <rFont val="Calibri"/>
        <family val="2"/>
        <charset val="204"/>
        <scheme val="minor"/>
      </rPr>
      <t>М1</t>
    </r>
    <r>
      <rPr>
        <sz val="11"/>
        <color theme="1"/>
        <rFont val="Calibri"/>
        <family val="2"/>
        <charset val="204"/>
        <scheme val="minor"/>
      </rPr>
      <t xml:space="preserve"> до </t>
    </r>
    <r>
      <rPr>
        <b/>
        <sz val="11"/>
        <color rgb="FFC00000"/>
        <rFont val="Calibri"/>
        <family val="2"/>
        <charset val="204"/>
        <scheme val="minor"/>
      </rPr>
      <t>М2</t>
    </r>
    <r>
      <rPr>
        <sz val="11"/>
        <color theme="1"/>
        <rFont val="Calibri"/>
        <family val="2"/>
        <charset val="204"/>
        <scheme val="minor"/>
      </rPr>
      <t xml:space="preserve"> записується як </t>
    </r>
    <r>
      <rPr>
        <b/>
        <sz val="11"/>
        <color rgb="FFC00000"/>
        <rFont val="Calibri"/>
        <family val="2"/>
        <charset val="204"/>
        <scheme val="minor"/>
      </rPr>
      <t>М2Р1 (М2Р2)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</si>
  <si>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В залежності від того куди їде пасажир і чи він користується пільгою  </t>
    </r>
    <r>
      <rPr>
        <b/>
        <sz val="11"/>
        <color rgb="FFC00000"/>
        <rFont val="Calibri"/>
        <family val="2"/>
        <charset val="204"/>
        <scheme val="minor"/>
      </rPr>
      <t>колір клітинки</t>
    </r>
    <r>
      <rPr>
        <sz val="11"/>
        <color theme="1"/>
        <rFont val="Calibri"/>
        <family val="2"/>
        <charset val="204"/>
        <scheme val="minor"/>
      </rPr>
      <t xml:space="preserve"> має мінятися (6 кольорів)</t>
    </r>
  </si>
  <si>
    <t xml:space="preserve">На моніторі касира також має відображатися інформація: </t>
  </si>
  <si>
    <t>1.про загальну кількість вільних місць;</t>
  </si>
  <si>
    <t>2.про наявність вільних місць по категоріям (по ціні проїзду)</t>
  </si>
  <si>
    <t>3.Про наявність вільних пільгових місць</t>
  </si>
  <si>
    <t>4.При спробі касира оформити пільговий проїзд понад норму передбачену умовами перевізника має з'являтится повідомлення ПЕРЕВИЩЕНО КВОТУ</t>
  </si>
  <si>
    <t>5.Виручка від продажу квитків</t>
  </si>
  <si>
    <t>Монітор пасажира</t>
  </si>
  <si>
    <t>1.На ньому відображається така ж інформація як на моніторі касира крім пункту 5.</t>
  </si>
  <si>
    <t>2.Інформація на моніторі пасажира формується автоматично</t>
  </si>
  <si>
    <r>
      <rPr>
        <sz val="12"/>
        <color rgb="FFC00000"/>
        <rFont val="Calibri"/>
        <family val="2"/>
        <charset val="204"/>
        <scheme val="minor"/>
      </rPr>
      <t xml:space="preserve">І </t>
    </r>
    <r>
      <rPr>
        <sz val="11"/>
        <color theme="1"/>
        <rFont val="Calibri"/>
        <family val="2"/>
        <charset val="204"/>
        <scheme val="minor"/>
      </rPr>
      <t xml:space="preserve">пільгова категорія </t>
    </r>
    <r>
      <rPr>
        <sz val="11"/>
        <color rgb="FFC00000"/>
        <rFont val="Calibri"/>
        <family val="2"/>
        <charset val="204"/>
        <scheme val="minor"/>
      </rPr>
      <t>знижка 50%</t>
    </r>
    <r>
      <rPr>
        <b/>
        <sz val="11"/>
        <color rgb="FFFF0000"/>
        <rFont val="Calibri"/>
        <family val="2"/>
        <charset val="204"/>
        <scheme val="minor"/>
      </rPr>
      <t xml:space="preserve"> від вартості </t>
    </r>
    <r>
      <rPr>
        <sz val="11"/>
        <color theme="1"/>
        <rFont val="Calibri"/>
        <family val="2"/>
        <charset val="204"/>
        <scheme val="minor"/>
      </rPr>
      <t>квитка до вибраного міста (</t>
    </r>
    <r>
      <rPr>
        <b/>
        <sz val="14"/>
        <color rgb="FFFF0000"/>
        <rFont val="Calibri"/>
        <family val="2"/>
        <charset val="204"/>
        <scheme val="minor"/>
      </rPr>
      <t>Р1</t>
    </r>
    <r>
      <rPr>
        <sz val="11"/>
        <color theme="1"/>
        <rFont val="Calibri"/>
        <family val="2"/>
        <charset val="204"/>
        <scheme val="minor"/>
      </rPr>
      <t>)</t>
    </r>
  </si>
  <si>
    <t>М3</t>
  </si>
  <si>
    <t>М2</t>
  </si>
  <si>
    <t>М2Р1</t>
  </si>
  <si>
    <t>М4</t>
  </si>
  <si>
    <t>М5</t>
  </si>
  <si>
    <t>М4Р2</t>
  </si>
  <si>
    <t>П Р О Д А Н О</t>
  </si>
  <si>
    <t>Місто</t>
  </si>
  <si>
    <t>Всього</t>
  </si>
  <si>
    <t>По пільгах</t>
  </si>
  <si>
    <t>І</t>
  </si>
  <si>
    <t>ІІ</t>
  </si>
  <si>
    <t>М3Р2</t>
  </si>
  <si>
    <t>ВСЬОГО</t>
  </si>
  <si>
    <t>Квота пільговиків</t>
  </si>
  <si>
    <t>Вільних місць</t>
  </si>
  <si>
    <t>Вільних місць по пільгах</t>
  </si>
  <si>
    <t>М3Р1</t>
  </si>
  <si>
    <t>М2Р2</t>
  </si>
  <si>
    <t>МІСТО</t>
  </si>
  <si>
    <t>ПІЛЬГОВА</t>
  </si>
  <si>
    <t>За умовами перевізника в автобусі не може бути більше 7 пільговиків.</t>
  </si>
  <si>
    <t xml:space="preserve">НОМЕР МІСЦЯ </t>
  </si>
  <si>
    <t>ЗМЕНШЕННЯ ВАРТОСТІ</t>
  </si>
  <si>
    <t>МІСЦЕ</t>
  </si>
  <si>
    <t>ЗМЕНШЕННЯ</t>
  </si>
  <si>
    <t>1-4</t>
  </si>
  <si>
    <t>17-20</t>
  </si>
  <si>
    <t>21-25</t>
  </si>
  <si>
    <t>26-27</t>
  </si>
  <si>
    <t>1-4, 17-20</t>
  </si>
  <si>
    <t>ВАРТІСТЬ КВИТКА</t>
  </si>
  <si>
    <t xml:space="preserve">ПОВНА </t>
  </si>
  <si>
    <t>РОЗМІР ПІЛЬГ</t>
  </si>
  <si>
    <t>М4Р1</t>
  </si>
  <si>
    <t>М5Р1</t>
  </si>
  <si>
    <t>М5Р2</t>
  </si>
  <si>
    <t>M4</t>
  </si>
  <si>
    <t>M2</t>
  </si>
  <si>
    <t>M3</t>
  </si>
  <si>
    <t>M5</t>
  </si>
  <si>
    <t>M2P2</t>
  </si>
  <si>
    <t>M4P2</t>
  </si>
  <si>
    <t>M3P2</t>
  </si>
  <si>
    <t>M3P1</t>
  </si>
  <si>
    <t xml:space="preserve"> </t>
  </si>
  <si>
    <t>FR</t>
  </si>
  <si>
    <t xml:space="preserve">ВАРТІСТЬ ПРОЇЗДУ В ЗАЛЕЖНОСТІ ВІД НОМЕРУ МІСЦЯ </t>
  </si>
  <si>
    <t>5-16</t>
  </si>
  <si>
    <t>М О Н І Т О Р   П А С А Ж И Р А</t>
  </si>
  <si>
    <t>М О Н І Т О Р   К А С И Р А</t>
  </si>
  <si>
    <t>M5P1</t>
  </si>
  <si>
    <t>Продано на суму</t>
  </si>
  <si>
    <t>Пільги ВСЬОГО</t>
  </si>
  <si>
    <t>Відшкодування</t>
  </si>
  <si>
    <t>Відшкодування  П І Л Ь Г</t>
  </si>
  <si>
    <t>до 300 грн</t>
  </si>
  <si>
    <t>П  і  л  ь  г  и</t>
  </si>
  <si>
    <t>від 300 до 600</t>
  </si>
  <si>
    <t>понад 600</t>
  </si>
  <si>
    <r>
      <t>У клітинки над (біля) номерів сидінь з самого початку записано на білому фоні</t>
    </r>
    <r>
      <rPr>
        <b/>
        <sz val="11"/>
        <color rgb="FF0000CC"/>
        <rFont val="Calibri"/>
        <family val="2"/>
        <charset val="204"/>
        <scheme val="minor"/>
      </rPr>
      <t xml:space="preserve"> синім кольором FR </t>
    </r>
    <r>
      <rPr>
        <sz val="11"/>
        <color theme="1"/>
        <rFont val="Calibri"/>
        <family val="2"/>
        <charset val="204"/>
        <scheme val="minor"/>
      </rPr>
      <t>- це означає, що місце вільне.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</si>
</sst>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1"/>
      <color rgb="FFC00000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1"/>
      <color rgb="FF0000CC"/>
      <name val="Calibri"/>
      <family val="2"/>
      <charset val="204"/>
      <scheme val="minor"/>
    </font>
    <font>
      <sz val="11"/>
      <color rgb="FF0000CC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5" tint="0.80001220740379042"/>
        </stop>
        <stop position="1">
          <color theme="4" tint="0.80001220740379042"/>
        </stop>
      </gradientFill>
    </fill>
    <fill>
      <gradientFill type="path" left="0.5" right="0.5" top="0.5" bottom="0.5">
        <stop position="0">
          <color rgb="FF00FF99"/>
        </stop>
        <stop position="1">
          <color rgb="FF66FFFF"/>
        </stop>
      </gradientFill>
    </fill>
    <fill>
      <gradientFill degree="45">
        <stop position="0">
          <color rgb="FFFFCCFF"/>
        </stop>
        <stop position="1">
          <color rgb="FFFFFF99"/>
        </stop>
      </gradient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FF00"/>
      </left>
      <right/>
      <top style="thick">
        <color rgb="FF00FF00"/>
      </top>
      <bottom/>
      <diagonal/>
    </border>
    <border>
      <left/>
      <right/>
      <top style="thick">
        <color rgb="FF00FF00"/>
      </top>
      <bottom/>
      <diagonal/>
    </border>
    <border>
      <left/>
      <right style="thick">
        <color rgb="FF00FF00"/>
      </right>
      <top style="thick">
        <color rgb="FF00FF00"/>
      </top>
      <bottom/>
      <diagonal/>
    </border>
    <border>
      <left style="thick">
        <color rgb="FF00FF00"/>
      </left>
      <right/>
      <top/>
      <bottom/>
      <diagonal/>
    </border>
    <border>
      <left/>
      <right style="thick">
        <color rgb="FF00FF00"/>
      </right>
      <top/>
      <bottom/>
      <diagonal/>
    </border>
    <border>
      <left style="thick">
        <color rgb="FF00FF00"/>
      </left>
      <right/>
      <top/>
      <bottom style="thick">
        <color rgb="FF00FF00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rgb="FF00FF00"/>
      </right>
      <top/>
      <bottom style="thick">
        <color rgb="FF00FF0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D60093"/>
      </top>
      <bottom style="thin">
        <color auto="1"/>
      </bottom>
      <diagonal/>
    </border>
    <border>
      <left style="thin">
        <color auto="1"/>
      </left>
      <right style="medium">
        <color rgb="FFD60093"/>
      </right>
      <top style="medium">
        <color rgb="FFD60093"/>
      </top>
      <bottom style="thin">
        <color auto="1"/>
      </bottom>
      <diagonal/>
    </border>
    <border>
      <left style="medium">
        <color rgb="FFD600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D60093"/>
      </right>
      <top style="thin">
        <color auto="1"/>
      </top>
      <bottom style="thin">
        <color auto="1"/>
      </bottom>
      <diagonal/>
    </border>
    <border>
      <left style="medium">
        <color rgb="FFD60093"/>
      </left>
      <right style="thin">
        <color auto="1"/>
      </right>
      <top style="thin">
        <color auto="1"/>
      </top>
      <bottom style="medium">
        <color rgb="FFD600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D60093"/>
      </bottom>
      <diagonal/>
    </border>
    <border>
      <left style="thin">
        <color auto="1"/>
      </left>
      <right style="medium">
        <color rgb="FFD60093"/>
      </right>
      <top style="thin">
        <color auto="1"/>
      </top>
      <bottom style="medium">
        <color rgb="FFD60093"/>
      </bottom>
      <diagonal/>
    </border>
    <border>
      <left style="medium">
        <color rgb="FFD60093"/>
      </left>
      <right style="thin">
        <color auto="1"/>
      </right>
      <top/>
      <bottom style="thin">
        <color auto="1"/>
      </bottom>
      <diagonal/>
    </border>
    <border>
      <left style="medium">
        <color rgb="FFD60093"/>
      </left>
      <right style="thin">
        <color auto="1"/>
      </right>
      <top style="medium">
        <color rgb="FFD60093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rgb="FFD60093"/>
      </top>
      <bottom style="thin">
        <color theme="1"/>
      </bottom>
      <diagonal/>
    </border>
    <border>
      <left style="medium">
        <color rgb="FFD60093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rgb="FFD60093"/>
      </left>
      <right style="thin">
        <color auto="1"/>
      </right>
      <top style="thin">
        <color theme="1"/>
      </top>
      <bottom style="medium">
        <color rgb="FFD60093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rgb="FFD60093"/>
      </bottom>
      <diagonal/>
    </border>
    <border>
      <left style="medium">
        <color rgb="FFD60093"/>
      </left>
      <right style="thin">
        <color auto="1"/>
      </right>
      <top style="medium">
        <color rgb="FFD60093"/>
      </top>
      <bottom/>
      <diagonal/>
    </border>
    <border>
      <left style="medium">
        <color rgb="FFD60093"/>
      </left>
      <right style="thin">
        <color auto="1"/>
      </right>
      <top/>
      <bottom style="medium">
        <color rgb="FFD60093"/>
      </bottom>
      <diagonal/>
    </border>
    <border>
      <left/>
      <right/>
      <top style="medium">
        <color rgb="FF0000CC"/>
      </top>
      <bottom style="medium">
        <color rgb="FF0000CC"/>
      </bottom>
      <diagonal/>
    </border>
    <border>
      <left/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D60093"/>
      </left>
      <right/>
      <top style="medium">
        <color rgb="FFD60093"/>
      </top>
      <bottom style="medium">
        <color rgb="FFD60093"/>
      </bottom>
      <diagonal/>
    </border>
    <border>
      <left/>
      <right/>
      <top style="medium">
        <color rgb="FFD60093"/>
      </top>
      <bottom style="medium">
        <color rgb="FFD60093"/>
      </bottom>
      <diagonal/>
    </border>
    <border>
      <left/>
      <right style="medium">
        <color rgb="FFD60093"/>
      </right>
      <top style="medium">
        <color rgb="FFD60093"/>
      </top>
      <bottom style="medium">
        <color rgb="FFD60093"/>
      </bottom>
      <diagonal/>
    </border>
    <border>
      <left style="medium">
        <color rgb="FFD60093"/>
      </left>
      <right/>
      <top/>
      <bottom/>
      <diagonal/>
    </border>
    <border>
      <left style="thin">
        <color auto="1"/>
      </left>
      <right/>
      <top style="medium">
        <color rgb="FFD60093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D6009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rgb="FFD60093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medium">
        <color rgb="FFD60093"/>
      </bottom>
      <diagonal/>
    </border>
    <border>
      <left style="thin">
        <color auto="1"/>
      </left>
      <right style="medium">
        <color rgb="FFD60093"/>
      </right>
      <top style="thin">
        <color auto="1"/>
      </top>
      <bottom/>
      <diagonal/>
    </border>
    <border>
      <left style="medium">
        <color rgb="FF002060"/>
      </left>
      <right style="thick">
        <color rgb="FF00FF00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Border="1"/>
    <xf numFmtId="0" fontId="10" fillId="0" borderId="0" xfId="0" applyFont="1"/>
    <xf numFmtId="0" fontId="6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/>
    <xf numFmtId="0" fontId="0" fillId="0" borderId="25" xfId="0" applyBorder="1"/>
    <xf numFmtId="0" fontId="13" fillId="0" borderId="1" xfId="0" applyFont="1" applyBorder="1" applyAlignment="1">
      <alignment horizontal="center" vertical="center"/>
    </xf>
    <xf numFmtId="0" fontId="0" fillId="0" borderId="0" xfId="0" applyBorder="1"/>
    <xf numFmtId="0" fontId="15" fillId="0" borderId="26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9" fontId="14" fillId="0" borderId="27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6" fillId="0" borderId="0" xfId="0" applyFont="1" applyAlignment="1"/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center"/>
    </xf>
    <xf numFmtId="0" fontId="12" fillId="0" borderId="37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49" fontId="16" fillId="2" borderId="33" xfId="0" applyNumberFormat="1" applyFont="1" applyFill="1" applyBorder="1" applyAlignment="1">
      <alignment horizontal="center" vertical="center"/>
    </xf>
    <xf numFmtId="49" fontId="16" fillId="3" borderId="33" xfId="0" applyNumberFormat="1" applyFont="1" applyFill="1" applyBorder="1" applyAlignment="1">
      <alignment horizontal="center" vertical="center"/>
    </xf>
    <xf numFmtId="49" fontId="16" fillId="4" borderId="51" xfId="0" applyNumberFormat="1" applyFont="1" applyFill="1" applyBorder="1" applyAlignment="1">
      <alignment horizontal="center" vertical="center"/>
    </xf>
    <xf numFmtId="49" fontId="16" fillId="5" borderId="34" xfId="0" applyNumberFormat="1" applyFont="1" applyFill="1" applyBorder="1" applyAlignment="1">
      <alignment horizontal="center" vertical="center"/>
    </xf>
    <xf numFmtId="0" fontId="12" fillId="6" borderId="35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0" fontId="12" fillId="8" borderId="38" xfId="0" applyFont="1" applyFill="1" applyBorder="1" applyAlignment="1">
      <alignment horizontal="center" vertical="center"/>
    </xf>
    <xf numFmtId="0" fontId="12" fillId="8" borderId="40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7" fillId="0" borderId="24" xfId="0" applyFont="1" applyBorder="1"/>
    <xf numFmtId="0" fontId="19" fillId="0" borderId="24" xfId="0" applyFont="1" applyBorder="1" applyAlignment="1">
      <alignment horizontal="center" vertical="center"/>
    </xf>
    <xf numFmtId="9" fontId="17" fillId="0" borderId="24" xfId="0" applyNumberFormat="1" applyFont="1" applyBorder="1" applyAlignment="1">
      <alignment horizontal="center" vertical="center"/>
    </xf>
    <xf numFmtId="0" fontId="0" fillId="10" borderId="0" xfId="0" applyFill="1" applyBorder="1"/>
    <xf numFmtId="0" fontId="12" fillId="0" borderId="24" xfId="0" applyFont="1" applyBorder="1"/>
    <xf numFmtId="0" fontId="14" fillId="9" borderId="46" xfId="0" applyFont="1" applyFill="1" applyBorder="1" applyAlignment="1">
      <alignment horizontal="center"/>
    </xf>
    <xf numFmtId="0" fontId="14" fillId="9" borderId="47" xfId="0" applyFont="1" applyFill="1" applyBorder="1" applyAlignment="1">
      <alignment horizontal="center"/>
    </xf>
    <xf numFmtId="0" fontId="14" fillId="9" borderId="48" xfId="0" applyFont="1" applyFill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49" fontId="6" fillId="0" borderId="24" xfId="0" applyNumberFormat="1" applyFont="1" applyFill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9" fontId="12" fillId="0" borderId="26" xfId="0" applyNumberFormat="1" applyFont="1" applyBorder="1" applyAlignment="1">
      <alignment horizontal="center"/>
    </xf>
    <xf numFmtId="9" fontId="12" fillId="0" borderId="44" xfId="0" applyNumberFormat="1" applyFont="1" applyBorder="1" applyAlignment="1">
      <alignment horizontal="center"/>
    </xf>
    <xf numFmtId="9" fontId="12" fillId="0" borderId="45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0" fillId="0" borderId="0" xfId="0" applyFont="1"/>
  </cellXfs>
  <cellStyles count="1">
    <cellStyle name="Звичайний" xfId="0" builtinId="0"/>
  </cellStyles>
  <dxfs count="81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8" tint="0.79998168889431442"/>
        </patternFill>
      </fill>
    </dxf>
    <dxf>
      <font>
        <b/>
        <i val="0"/>
        <color rgb="FF00FF00"/>
      </font>
      <fill>
        <patternFill>
          <bgColor theme="8" tint="0.39994506668294322"/>
        </patternFill>
      </fill>
    </dxf>
    <dxf>
      <font>
        <b/>
        <i val="0"/>
        <color theme="5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00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D60093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8" tint="0.79998168889431442"/>
        </patternFill>
      </fill>
    </dxf>
    <dxf>
      <font>
        <b/>
        <i val="0"/>
        <color rgb="FF00FF00"/>
      </font>
      <fill>
        <patternFill>
          <bgColor theme="8" tint="0.39994506668294322"/>
        </patternFill>
      </fill>
    </dxf>
    <dxf>
      <font>
        <b/>
        <i val="0"/>
        <color theme="5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00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D60093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CC"/>
        </patternFill>
      </fill>
    </dxf>
    <dxf>
      <font>
        <b/>
        <i val="0"/>
        <color theme="0"/>
      </font>
      <fill>
        <patternFill>
          <bgColor rgb="FF0000CC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C00000"/>
      </font>
      <fill>
        <patternFill>
          <bgColor rgb="FF00FF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66"/>
        </patternFill>
      </fill>
    </dxf>
    <dxf>
      <font>
        <color rgb="FF002060"/>
      </font>
      <fill>
        <patternFill>
          <bgColor rgb="FFFFFF00"/>
        </patternFill>
      </fill>
    </dxf>
    <dxf>
      <font>
        <color rgb="FF002060"/>
      </font>
      <fill>
        <patternFill>
          <bgColor rgb="FFFFFF00"/>
        </patternFill>
      </fill>
    </dxf>
    <dxf>
      <font>
        <color rgb="FF002060"/>
      </font>
      <fill>
        <patternFill>
          <bgColor rgb="FFFFFF00"/>
        </patternFill>
      </fill>
    </dxf>
    <dxf>
      <font>
        <color rgb="FF00206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C00000"/>
      </font>
      <fill>
        <patternFill>
          <bgColor rgb="FF00FF00"/>
        </patternFill>
      </fill>
    </dxf>
    <dxf>
      <font>
        <color rgb="FFFFFF00"/>
      </font>
      <fill>
        <patternFill>
          <bgColor rgb="FF00B0F0"/>
        </patternFill>
      </fill>
    </dxf>
    <dxf>
      <font>
        <color rgb="FF0000CC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8" tint="0.79998168889431442"/>
        </patternFill>
      </fill>
    </dxf>
    <dxf>
      <font>
        <b/>
        <i val="0"/>
        <color rgb="FF00FF00"/>
      </font>
      <fill>
        <patternFill>
          <bgColor theme="8" tint="0.39994506668294322"/>
        </patternFill>
      </fill>
    </dxf>
    <dxf>
      <font>
        <b/>
        <i val="0"/>
        <color theme="5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00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D60093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000CC"/>
      <color rgb="FF00FFFF"/>
      <color rgb="FFFF0066"/>
      <color rgb="FF00FF00"/>
      <color rgb="FFD60093"/>
      <color rgb="FFFFCCFF"/>
      <color rgb="FFFFFF99"/>
      <color rgb="FF66FF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29"/>
  <sheetViews>
    <sheetView tabSelected="1" workbookViewId="0">
      <selection activeCell="B11" sqref="B11"/>
    </sheetView>
  </sheetViews>
  <sheetFormatPr defaultRowHeight="15"/>
  <sheetData>
    <row r="2" spans="2:2" ht="15.75">
      <c r="B2" s="4" t="s">
        <v>0</v>
      </c>
    </row>
    <row r="3" spans="2:2">
      <c r="B3" t="s">
        <v>7</v>
      </c>
    </row>
    <row r="4" spans="2:2">
      <c r="B4" t="s">
        <v>6</v>
      </c>
    </row>
    <row r="5" spans="2:2">
      <c r="B5" t="s">
        <v>1</v>
      </c>
    </row>
    <row r="6" spans="2:2">
      <c r="B6" t="s">
        <v>2</v>
      </c>
    </row>
    <row r="7" spans="2:2" ht="18.75">
      <c r="B7" t="s">
        <v>22</v>
      </c>
    </row>
    <row r="8" spans="2:2" ht="18.75">
      <c r="B8" t="s">
        <v>5</v>
      </c>
    </row>
    <row r="9" spans="2:2">
      <c r="B9" t="s">
        <v>44</v>
      </c>
    </row>
    <row r="11" spans="2:2" ht="18.75">
      <c r="B11" s="5" t="s">
        <v>3</v>
      </c>
    </row>
    <row r="12" spans="2:2">
      <c r="B12" t="s">
        <v>4</v>
      </c>
    </row>
    <row r="13" spans="2:2">
      <c r="B13" t="s">
        <v>83</v>
      </c>
    </row>
    <row r="14" spans="2:2">
      <c r="B14" t="s">
        <v>8</v>
      </c>
    </row>
    <row r="15" spans="2:2">
      <c r="B15" t="s">
        <v>9</v>
      </c>
    </row>
    <row r="16" spans="2:2">
      <c r="B16" t="s">
        <v>10</v>
      </c>
    </row>
    <row r="17" spans="2:2">
      <c r="B17" t="s">
        <v>11</v>
      </c>
    </row>
    <row r="18" spans="2:2">
      <c r="B18" t="s">
        <v>12</v>
      </c>
    </row>
    <row r="19" spans="2:2">
      <c r="B19" s="133" t="s">
        <v>13</v>
      </c>
    </row>
    <row r="20" spans="2:2">
      <c r="B20" t="s">
        <v>14</v>
      </c>
    </row>
    <row r="21" spans="2:2">
      <c r="B21" t="s">
        <v>15</v>
      </c>
    </row>
    <row r="22" spans="2:2">
      <c r="B22" t="s">
        <v>16</v>
      </c>
    </row>
    <row r="23" spans="2:2">
      <c r="B23" t="s">
        <v>17</v>
      </c>
    </row>
    <row r="24" spans="2:2">
      <c r="B24" t="s">
        <v>18</v>
      </c>
    </row>
    <row r="27" spans="2:2" ht="18.75">
      <c r="B27" s="20" t="s">
        <v>19</v>
      </c>
    </row>
    <row r="28" spans="2:2">
      <c r="B28" t="s">
        <v>20</v>
      </c>
    </row>
    <row r="29" spans="2:2">
      <c r="B29" t="s">
        <v>21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S25"/>
  <sheetViews>
    <sheetView workbookViewId="0">
      <selection activeCell="P20" sqref="P20"/>
    </sheetView>
  </sheetViews>
  <sheetFormatPr defaultRowHeight="15"/>
  <cols>
    <col min="2" max="2" width="3.7109375" customWidth="1"/>
    <col min="3" max="4" width="5.7109375" customWidth="1"/>
    <col min="6" max="7" width="5.7109375" customWidth="1"/>
    <col min="8" max="8" width="3.7109375" customWidth="1"/>
    <col min="18" max="18" width="10.7109375" customWidth="1"/>
  </cols>
  <sheetData>
    <row r="1" spans="2:19" ht="15.75" thickBot="1"/>
    <row r="2" spans="2:19" ht="20.25" thickTop="1" thickBot="1">
      <c r="B2" s="12"/>
      <c r="C2" s="13"/>
      <c r="D2" s="13"/>
      <c r="E2" s="13"/>
      <c r="F2" s="13"/>
      <c r="G2" s="13"/>
      <c r="H2" s="14"/>
      <c r="P2" s="107" t="str">
        <f>IF(R12+S12&gt;7,"У  В  А  Г  А !"," ")</f>
        <v xml:space="preserve"> </v>
      </c>
      <c r="Q2" s="108"/>
      <c r="R2" s="108"/>
      <c r="S2" s="109"/>
    </row>
    <row r="3" spans="2:19" ht="15.75" thickBot="1">
      <c r="B3" s="15"/>
      <c r="C3" s="1"/>
      <c r="D3" s="2"/>
      <c r="E3" s="2"/>
      <c r="F3" s="22" t="s">
        <v>63</v>
      </c>
      <c r="G3" s="11">
        <v>26</v>
      </c>
      <c r="H3" s="16"/>
      <c r="J3" s="99" t="s">
        <v>73</v>
      </c>
      <c r="K3" s="100"/>
      <c r="L3" s="100"/>
      <c r="M3" s="101"/>
      <c r="P3" s="110" t="str">
        <f>IF(R12+S12&gt;7,"ПЕРЕВИЩЕНО КВОТУ ПІЛЬГ"," ")</f>
        <v xml:space="preserve"> </v>
      </c>
      <c r="Q3" s="111"/>
      <c r="R3" s="111"/>
      <c r="S3" s="112"/>
    </row>
    <row r="4" spans="2:19" ht="15.75" thickBot="1">
      <c r="B4" s="15"/>
      <c r="C4" s="2"/>
      <c r="D4" s="2"/>
      <c r="E4" s="2"/>
      <c r="F4" s="38" t="s">
        <v>61</v>
      </c>
      <c r="G4" s="11">
        <v>27</v>
      </c>
      <c r="H4" s="16"/>
    </row>
    <row r="5" spans="2:19" ht="15.75" thickBot="1">
      <c r="B5" s="15"/>
      <c r="C5" s="2"/>
      <c r="D5" s="2"/>
      <c r="E5" s="2"/>
      <c r="F5" s="2"/>
      <c r="G5" s="2"/>
      <c r="H5" s="16"/>
      <c r="P5" s="113" t="s">
        <v>29</v>
      </c>
      <c r="Q5" s="114"/>
      <c r="R5" s="114"/>
      <c r="S5" s="115"/>
    </row>
    <row r="6" spans="2:19" ht="15.75" thickBot="1">
      <c r="B6" s="15"/>
      <c r="C6" s="9">
        <v>1</v>
      </c>
      <c r="D6" s="22" t="s">
        <v>63</v>
      </c>
      <c r="E6" s="2"/>
      <c r="F6" s="22" t="s">
        <v>61</v>
      </c>
      <c r="G6" s="22" t="s">
        <v>62</v>
      </c>
      <c r="H6" s="16"/>
      <c r="P6" s="104" t="s">
        <v>30</v>
      </c>
      <c r="Q6" s="102" t="s">
        <v>31</v>
      </c>
      <c r="R6" s="116" t="s">
        <v>32</v>
      </c>
      <c r="S6" s="117"/>
    </row>
    <row r="7" spans="2:19" ht="15.75" thickBot="1">
      <c r="B7" s="15"/>
      <c r="C7" s="8">
        <v>2</v>
      </c>
      <c r="D7" s="23" t="s">
        <v>62</v>
      </c>
      <c r="E7" s="2"/>
      <c r="F7" s="8">
        <v>3</v>
      </c>
      <c r="G7" s="8">
        <v>4</v>
      </c>
      <c r="H7" s="16"/>
      <c r="P7" s="105"/>
      <c r="Q7" s="103"/>
      <c r="R7" s="26" t="s">
        <v>33</v>
      </c>
      <c r="S7" s="27" t="s">
        <v>34</v>
      </c>
    </row>
    <row r="8" spans="2:19" ht="15.75" thickBot="1">
      <c r="B8" s="15"/>
      <c r="C8" s="2"/>
      <c r="D8" s="2"/>
      <c r="E8" s="2"/>
      <c r="F8" s="2"/>
      <c r="G8" s="2"/>
      <c r="H8" s="16"/>
      <c r="P8" s="24" t="s">
        <v>24</v>
      </c>
      <c r="Q8" s="28"/>
      <c r="R8" s="29"/>
      <c r="S8" s="28"/>
    </row>
    <row r="9" spans="2:19" ht="15.75" thickBot="1">
      <c r="B9" s="15"/>
      <c r="C9" s="22" t="s">
        <v>74</v>
      </c>
      <c r="D9" s="22" t="s">
        <v>60</v>
      </c>
      <c r="E9" s="2"/>
      <c r="F9" s="22" t="s">
        <v>62</v>
      </c>
      <c r="G9" s="22" t="s">
        <v>66</v>
      </c>
      <c r="H9" s="16"/>
      <c r="P9" s="24" t="s">
        <v>23</v>
      </c>
      <c r="Q9" s="28"/>
      <c r="R9" s="29"/>
      <c r="S9" s="28"/>
    </row>
    <row r="10" spans="2:19" ht="15.75" thickBot="1">
      <c r="B10" s="15"/>
      <c r="C10" s="8">
        <v>5</v>
      </c>
      <c r="D10" s="8">
        <v>6</v>
      </c>
      <c r="E10" s="2"/>
      <c r="F10" s="8">
        <v>7</v>
      </c>
      <c r="G10" s="8">
        <v>8</v>
      </c>
      <c r="H10" s="16"/>
      <c r="P10" s="24" t="s">
        <v>26</v>
      </c>
      <c r="Q10" s="28"/>
      <c r="R10" s="29"/>
      <c r="S10" s="28"/>
    </row>
    <row r="11" spans="2:19" ht="15.75" thickBot="1">
      <c r="B11" s="15"/>
      <c r="C11" s="2"/>
      <c r="D11" s="2"/>
      <c r="E11" s="2"/>
      <c r="F11" s="2"/>
      <c r="G11" s="2"/>
      <c r="H11" s="16"/>
      <c r="P11" s="30" t="s">
        <v>27</v>
      </c>
      <c r="Q11" s="31"/>
      <c r="R11" s="32"/>
      <c r="S11" s="31"/>
    </row>
    <row r="12" spans="2:19" ht="15.75" thickBot="1">
      <c r="B12" s="15"/>
      <c r="C12" s="22" t="s">
        <v>64</v>
      </c>
      <c r="D12" s="22" t="s">
        <v>60</v>
      </c>
      <c r="E12" s="2"/>
      <c r="F12" s="22" t="s">
        <v>69</v>
      </c>
      <c r="G12" s="22" t="s">
        <v>62</v>
      </c>
      <c r="H12" s="16"/>
      <c r="P12" s="33" t="s">
        <v>36</v>
      </c>
      <c r="Q12" s="34"/>
      <c r="R12" s="34"/>
      <c r="S12" s="34"/>
    </row>
    <row r="13" spans="2:19" ht="15.75" thickBot="1">
      <c r="B13" s="15"/>
      <c r="C13" s="8">
        <v>9</v>
      </c>
      <c r="D13" s="8">
        <v>10</v>
      </c>
      <c r="E13" s="2"/>
      <c r="F13" s="8">
        <v>11</v>
      </c>
      <c r="G13" s="8">
        <v>12</v>
      </c>
      <c r="H13" s="16"/>
    </row>
    <row r="14" spans="2:19" ht="15.75" thickBot="1">
      <c r="B14" s="15"/>
      <c r="C14" s="2"/>
      <c r="D14" s="2"/>
      <c r="E14" s="2"/>
      <c r="F14" s="2"/>
      <c r="G14" s="2"/>
      <c r="H14" s="16"/>
      <c r="P14" s="106" t="s">
        <v>37</v>
      </c>
      <c r="Q14" s="106"/>
      <c r="R14" s="106"/>
      <c r="S14" s="35">
        <v>7</v>
      </c>
    </row>
    <row r="15" spans="2:19">
      <c r="B15" s="15"/>
      <c r="C15" s="22" t="s">
        <v>63</v>
      </c>
      <c r="D15" s="22" t="s">
        <v>62</v>
      </c>
      <c r="E15" s="2"/>
      <c r="F15" s="22" t="s">
        <v>65</v>
      </c>
      <c r="G15" s="22" t="s">
        <v>69</v>
      </c>
      <c r="H15" s="16"/>
      <c r="P15" s="106" t="s">
        <v>38</v>
      </c>
      <c r="Q15" s="106"/>
      <c r="R15" s="106"/>
      <c r="S15" s="35"/>
    </row>
    <row r="16" spans="2:19" ht="15.75" thickBot="1">
      <c r="B16" s="15"/>
      <c r="C16" s="8">
        <v>13</v>
      </c>
      <c r="D16" s="8">
        <v>14</v>
      </c>
      <c r="E16" s="2"/>
      <c r="F16" s="8">
        <v>15</v>
      </c>
      <c r="G16" s="8">
        <v>16</v>
      </c>
      <c r="H16" s="16"/>
      <c r="P16" s="36" t="s">
        <v>39</v>
      </c>
      <c r="Q16" s="37"/>
      <c r="R16" s="37"/>
      <c r="S16" s="35"/>
    </row>
    <row r="17" spans="2:8" ht="15.75" thickBot="1">
      <c r="B17" s="15"/>
      <c r="C17" s="2"/>
      <c r="D17" s="2"/>
      <c r="E17" s="2"/>
      <c r="F17" s="2"/>
      <c r="G17" s="2"/>
      <c r="H17" s="16"/>
    </row>
    <row r="18" spans="2:8">
      <c r="B18" s="15"/>
      <c r="C18" s="22" t="s">
        <v>69</v>
      </c>
      <c r="D18" s="22" t="s">
        <v>69</v>
      </c>
      <c r="E18" s="2"/>
      <c r="F18" s="22" t="s">
        <v>65</v>
      </c>
      <c r="G18" s="22" t="s">
        <v>69</v>
      </c>
      <c r="H18" s="16"/>
    </row>
    <row r="19" spans="2:8" ht="15.75" thickBot="1">
      <c r="B19" s="15"/>
      <c r="C19" s="8">
        <v>17</v>
      </c>
      <c r="D19" s="8">
        <v>18</v>
      </c>
      <c r="E19" s="2"/>
      <c r="F19" s="8">
        <v>19</v>
      </c>
      <c r="G19" s="8">
        <v>20</v>
      </c>
      <c r="H19" s="16"/>
    </row>
    <row r="20" spans="2:8" ht="15.75" thickBot="1">
      <c r="B20" s="15"/>
      <c r="C20" s="2"/>
      <c r="D20" s="2"/>
      <c r="E20" s="2"/>
      <c r="F20" s="2"/>
      <c r="G20" s="2"/>
      <c r="H20" s="16"/>
    </row>
    <row r="21" spans="2:8">
      <c r="B21" s="15"/>
      <c r="C21" s="22" t="s">
        <v>63</v>
      </c>
      <c r="D21" s="22" t="s">
        <v>67</v>
      </c>
      <c r="E21" s="22" t="s">
        <v>60</v>
      </c>
      <c r="F21" s="22" t="s">
        <v>60</v>
      </c>
      <c r="G21" s="22" t="s">
        <v>60</v>
      </c>
      <c r="H21" s="16"/>
    </row>
    <row r="22" spans="2:8" ht="15.75" thickBot="1">
      <c r="B22" s="15"/>
      <c r="C22" s="8">
        <v>21</v>
      </c>
      <c r="D22" s="8">
        <v>22</v>
      </c>
      <c r="E22" s="8">
        <v>23</v>
      </c>
      <c r="F22" s="8">
        <v>24</v>
      </c>
      <c r="G22" s="8">
        <v>25</v>
      </c>
      <c r="H22" s="16"/>
    </row>
    <row r="23" spans="2:8">
      <c r="B23" s="15"/>
      <c r="C23" s="3"/>
      <c r="D23" s="3"/>
      <c r="E23" s="3"/>
      <c r="F23" s="3"/>
      <c r="G23" s="3"/>
      <c r="H23" s="16"/>
    </row>
    <row r="24" spans="2:8" ht="15.75" thickBot="1">
      <c r="B24" s="17"/>
      <c r="C24" s="18"/>
      <c r="D24" s="18"/>
      <c r="E24" s="18"/>
      <c r="F24" s="18"/>
      <c r="G24" s="18"/>
      <c r="H24" s="19"/>
    </row>
    <row r="25" spans="2:8" ht="15.75" thickTop="1"/>
  </sheetData>
  <mergeCells count="9">
    <mergeCell ref="P2:S2"/>
    <mergeCell ref="P3:S3"/>
    <mergeCell ref="P5:S5"/>
    <mergeCell ref="R6:S6"/>
    <mergeCell ref="J3:M3"/>
    <mergeCell ref="Q6:Q7"/>
    <mergeCell ref="P6:P7"/>
    <mergeCell ref="P14:R14"/>
    <mergeCell ref="P15:R15"/>
  </mergeCells>
  <conditionalFormatting sqref="B2:C24 E2:H24 D2:D15 D17:D24">
    <cfRule type="cellIs" dxfId="80" priority="17" operator="equal">
      <formula>0</formula>
    </cfRule>
    <cfRule type="cellIs" dxfId="79" priority="18" operator="equal">
      <formula>"М5Р2"</formula>
    </cfRule>
    <cfRule type="cellIs" dxfId="78" priority="19" operator="equal">
      <formula>"М4Р2"</formula>
    </cfRule>
    <cfRule type="cellIs" dxfId="77" priority="20" operator="equal">
      <formula>"М3Р2"</formula>
    </cfRule>
    <cfRule type="cellIs" dxfId="76" priority="21" operator="equal">
      <formula>"М2Р2"</formula>
    </cfRule>
    <cfRule type="cellIs" dxfId="75" priority="22" operator="equal">
      <formula>"М2Р2"</formula>
    </cfRule>
    <cfRule type="cellIs" dxfId="74" priority="23" operator="equal">
      <formula>"М2"</formula>
    </cfRule>
    <cfRule type="cellIs" dxfId="73" priority="24" operator="equal">
      <formula>"М5Р1"</formula>
    </cfRule>
    <cfRule type="cellIs" dxfId="72" priority="25" operator="equal">
      <formula>"М4Р1"</formula>
    </cfRule>
    <cfRule type="cellIs" dxfId="71" priority="26" operator="equal">
      <formula>"М3Р1"</formula>
    </cfRule>
    <cfRule type="cellIs" dxfId="70" priority="27" operator="equal">
      <formula>"М2Р1"</formula>
    </cfRule>
    <cfRule type="cellIs" dxfId="69" priority="28" operator="equal">
      <formula>"М3"</formula>
    </cfRule>
    <cfRule type="cellIs" dxfId="68" priority="29" operator="equal">
      <formula>"М5"</formula>
    </cfRule>
    <cfRule type="cellIs" dxfId="67" priority="30" operator="equal">
      <formula>"М4"</formula>
    </cfRule>
    <cfRule type="cellIs" dxfId="66" priority="34" operator="equal">
      <formula>"М3"</formula>
    </cfRule>
    <cfRule type="cellIs" dxfId="65" priority="35" operator="equal">
      <formula>"М3"</formula>
    </cfRule>
    <cfRule type="cellIs" dxfId="64" priority="36" operator="equal">
      <formula>"М3"</formula>
    </cfRule>
    <cfRule type="cellIs" dxfId="63" priority="37" operator="equal">
      <formula>"М2"</formula>
    </cfRule>
    <cfRule type="cellIs" dxfId="62" priority="16" operator="equal">
      <formula>"ВМ"</formula>
    </cfRule>
    <cfRule type="cellIs" dxfId="61" priority="14" operator="equal">
      <formula>"M2"</formula>
    </cfRule>
    <cfRule type="cellIs" dxfId="60" priority="13" operator="equal">
      <formula>"M3"</formula>
    </cfRule>
    <cfRule type="cellIs" dxfId="59" priority="12" operator="equal">
      <formula>"M4"</formula>
    </cfRule>
    <cfRule type="cellIs" dxfId="58" priority="11" operator="equal">
      <formula>"M5"</formula>
    </cfRule>
    <cfRule type="cellIs" dxfId="57" priority="10" operator="equal">
      <formula>"M2P1"</formula>
    </cfRule>
    <cfRule type="cellIs" dxfId="56" priority="9" operator="equal">
      <formula>"M3P1"</formula>
    </cfRule>
    <cfRule type="cellIs" dxfId="55" priority="8" operator="equal">
      <formula>"M4P1"</formula>
    </cfRule>
    <cfRule type="cellIs" dxfId="54" priority="7" operator="equal">
      <formula>"M5P1"</formula>
    </cfRule>
    <cfRule type="cellIs" dxfId="53" priority="6" operator="equal">
      <formula>"M2P2"</formula>
    </cfRule>
  </conditionalFormatting>
  <conditionalFormatting sqref="P2:S2">
    <cfRule type="containsText" dxfId="52" priority="32" operator="containsText" text="У  В  А  Г  А">
      <formula>NOT(ISERROR(SEARCH("У  В  А  Г  А",P2)))</formula>
    </cfRule>
    <cfRule type="cellIs" dxfId="51" priority="33" operator="equal">
      <formula>"""У  В  А  Г  А"""</formula>
    </cfRule>
    <cfRule type="cellIs" dxfId="50" priority="1" operator="equal">
      <formula>"У В А Г А"</formula>
    </cfRule>
  </conditionalFormatting>
  <conditionalFormatting sqref="P3:S3">
    <cfRule type="containsText" dxfId="49" priority="31" operator="containsText" text="ПЕРЕВИЩЕНО КВОТУ ПІЛЬГ">
      <formula>NOT(ISERROR(SEARCH("ПЕРЕВИЩЕНО КВОТУ ПІЛЬГ",P3)))</formula>
    </cfRule>
  </conditionalFormatting>
  <conditionalFormatting sqref="S16">
    <cfRule type="cellIs" dxfId="48" priority="15" operator="equal">
      <formula>"НЕМАЄ!"</formula>
    </cfRule>
  </conditionalFormatting>
  <conditionalFormatting sqref="B2:H24">
    <cfRule type="cellIs" dxfId="47" priority="5" operator="equal">
      <formula>"M2P2"</formula>
    </cfRule>
    <cfRule type="cellIs" dxfId="46" priority="4" operator="equal">
      <formula>"M3P2"</formula>
    </cfRule>
    <cfRule type="cellIs" dxfId="45" priority="3" operator="equal">
      <formula>"M4P2"</formula>
    </cfRule>
    <cfRule type="cellIs" dxfId="44" priority="2" operator="equal">
      <formula>"M5P2"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S25"/>
  <sheetViews>
    <sheetView workbookViewId="0">
      <selection activeCell="S15" sqref="S15:S16"/>
    </sheetView>
  </sheetViews>
  <sheetFormatPr defaultRowHeight="15"/>
  <cols>
    <col min="2" max="4" width="5.7109375" customWidth="1"/>
    <col min="5" max="5" width="9.140625" customWidth="1"/>
    <col min="6" max="7" width="5.7109375" customWidth="1"/>
  </cols>
  <sheetData>
    <row r="1" spans="2:19" ht="15.75" thickBot="1"/>
    <row r="2" spans="2:19" ht="16.5" thickTop="1" thickBot="1">
      <c r="B2" s="12"/>
      <c r="C2" s="13"/>
      <c r="D2" s="13"/>
      <c r="E2" s="13"/>
      <c r="F2" s="13"/>
      <c r="G2" s="13"/>
      <c r="H2" s="14"/>
      <c r="J2" s="99" t="s">
        <v>72</v>
      </c>
      <c r="K2" s="100"/>
      <c r="L2" s="100"/>
      <c r="M2" s="101"/>
    </row>
    <row r="3" spans="2:19" ht="15.75" thickBot="1">
      <c r="B3" s="15"/>
      <c r="C3" s="1"/>
      <c r="D3" s="2"/>
      <c r="E3" s="2"/>
      <c r="F3" s="10"/>
      <c r="G3" s="86">
        <f>Касир!G3</f>
        <v>26</v>
      </c>
      <c r="H3" s="16"/>
    </row>
    <row r="4" spans="2:19" ht="15.75" thickBot="1">
      <c r="B4" s="15"/>
      <c r="C4" s="2"/>
      <c r="D4" s="2"/>
      <c r="E4" s="2"/>
      <c r="F4" s="10"/>
      <c r="G4" s="86">
        <f>Касир!G4</f>
        <v>27</v>
      </c>
      <c r="H4" s="16"/>
    </row>
    <row r="5" spans="2:19" ht="15.75" thickBot="1">
      <c r="B5" s="15"/>
      <c r="C5" s="2"/>
      <c r="D5" s="2"/>
      <c r="E5" s="2"/>
      <c r="F5" s="2"/>
      <c r="G5" s="2"/>
      <c r="H5" s="16"/>
      <c r="P5" s="113" t="s">
        <v>29</v>
      </c>
      <c r="Q5" s="114"/>
      <c r="R5" s="114"/>
      <c r="S5" s="115"/>
    </row>
    <row r="6" spans="2:19" ht="15.75" thickBot="1">
      <c r="B6" s="15"/>
      <c r="C6" s="7">
        <f>Касир!C6</f>
        <v>1</v>
      </c>
      <c r="D6" s="9"/>
      <c r="E6" s="2"/>
      <c r="F6" s="7"/>
      <c r="G6" s="7"/>
      <c r="H6" s="16"/>
      <c r="P6" s="104" t="s">
        <v>30</v>
      </c>
      <c r="Q6" s="102" t="s">
        <v>31</v>
      </c>
      <c r="R6" s="116" t="s">
        <v>32</v>
      </c>
      <c r="S6" s="117"/>
    </row>
    <row r="7" spans="2:19" ht="15.75" thickBot="1">
      <c r="B7" s="15"/>
      <c r="C7" s="6">
        <f>Касир!C7</f>
        <v>2</v>
      </c>
      <c r="D7" s="21"/>
      <c r="E7" s="2"/>
      <c r="F7" s="6">
        <f>Касир!F7</f>
        <v>3</v>
      </c>
      <c r="G7" s="6">
        <f>Касир!G7</f>
        <v>4</v>
      </c>
      <c r="H7" s="16"/>
      <c r="P7" s="105"/>
      <c r="Q7" s="103"/>
      <c r="R7" s="26" t="s">
        <v>33</v>
      </c>
      <c r="S7" s="27" t="s">
        <v>34</v>
      </c>
    </row>
    <row r="8" spans="2:19" ht="15.75" thickBot="1">
      <c r="B8" s="15"/>
      <c r="C8" s="2"/>
      <c r="D8" s="2"/>
      <c r="E8" s="2"/>
      <c r="F8" s="2"/>
      <c r="G8" s="2"/>
      <c r="H8" s="16"/>
      <c r="P8" s="24" t="s">
        <v>24</v>
      </c>
      <c r="Q8" s="28"/>
      <c r="R8" s="29"/>
      <c r="S8" s="28"/>
    </row>
    <row r="9" spans="2:19" ht="15.75" thickBot="1">
      <c r="B9" s="15"/>
      <c r="C9" s="7"/>
      <c r="D9" s="7"/>
      <c r="E9" s="2"/>
      <c r="F9" s="7"/>
      <c r="G9" s="7"/>
      <c r="H9" s="16"/>
      <c r="P9" s="24" t="s">
        <v>23</v>
      </c>
      <c r="Q9" s="28"/>
      <c r="R9" s="29"/>
      <c r="S9" s="28"/>
    </row>
    <row r="10" spans="2:19" ht="15.75" thickBot="1">
      <c r="B10" s="15"/>
      <c r="C10" s="21">
        <f>Касир!C10</f>
        <v>5</v>
      </c>
      <c r="D10" s="21">
        <f>Касир!D10</f>
        <v>6</v>
      </c>
      <c r="E10" s="43"/>
      <c r="F10" s="21">
        <f>Касир!F10</f>
        <v>7</v>
      </c>
      <c r="G10" s="21">
        <f>Касир!G10</f>
        <v>8</v>
      </c>
      <c r="H10" s="16"/>
      <c r="P10" s="24" t="s">
        <v>26</v>
      </c>
      <c r="Q10" s="28"/>
      <c r="R10" s="29"/>
      <c r="S10" s="28"/>
    </row>
    <row r="11" spans="2:19" ht="15.75" thickBot="1">
      <c r="B11" s="15"/>
      <c r="C11" s="2"/>
      <c r="D11" s="2"/>
      <c r="E11" s="2"/>
      <c r="F11" s="2"/>
      <c r="G11" s="2"/>
      <c r="H11" s="16"/>
      <c r="P11" s="30" t="s">
        <v>27</v>
      </c>
      <c r="Q11" s="31"/>
      <c r="R11" s="32"/>
      <c r="S11" s="31"/>
    </row>
    <row r="12" spans="2:19" ht="15.75" thickBot="1">
      <c r="B12" s="15"/>
      <c r="C12" s="7"/>
      <c r="D12" s="7"/>
      <c r="E12" s="2"/>
      <c r="F12" s="7"/>
      <c r="G12" s="7"/>
      <c r="H12" s="16"/>
      <c r="P12" s="33" t="s">
        <v>36</v>
      </c>
      <c r="Q12" s="34"/>
      <c r="R12" s="34"/>
      <c r="S12" s="34"/>
    </row>
    <row r="13" spans="2:19" ht="15.75" thickBot="1">
      <c r="B13" s="15"/>
      <c r="C13" s="21">
        <f>Касир!C13</f>
        <v>9</v>
      </c>
      <c r="D13" s="21">
        <f>Касир!D13</f>
        <v>10</v>
      </c>
      <c r="E13" s="43"/>
      <c r="F13" s="21">
        <f>Касир!F13</f>
        <v>11</v>
      </c>
      <c r="G13" s="21">
        <f>Касир!G13</f>
        <v>12</v>
      </c>
      <c r="H13" s="16"/>
    </row>
    <row r="14" spans="2:19" ht="15.75" thickBot="1">
      <c r="B14" s="15"/>
      <c r="C14" s="2"/>
      <c r="D14" s="2"/>
      <c r="E14" s="2"/>
      <c r="F14" s="2"/>
      <c r="G14" s="2"/>
      <c r="H14" s="16"/>
      <c r="P14" s="106" t="s">
        <v>37</v>
      </c>
      <c r="Q14" s="106"/>
      <c r="R14" s="106"/>
      <c r="S14" s="35">
        <v>7</v>
      </c>
    </row>
    <row r="15" spans="2:19" ht="15.75" thickBot="1">
      <c r="B15" s="15"/>
      <c r="C15" s="7"/>
      <c r="D15" s="7"/>
      <c r="E15" s="2"/>
      <c r="F15" s="7"/>
      <c r="G15" s="7"/>
      <c r="H15" s="16"/>
      <c r="P15" s="106" t="s">
        <v>38</v>
      </c>
      <c r="Q15" s="106"/>
      <c r="R15" s="106"/>
      <c r="S15" s="35"/>
    </row>
    <row r="16" spans="2:19" ht="15.75" thickBot="1">
      <c r="B16" s="15"/>
      <c r="C16" s="21">
        <f>Касир!C16</f>
        <v>13</v>
      </c>
      <c r="D16" s="21">
        <f>Касир!D16</f>
        <v>14</v>
      </c>
      <c r="E16" s="43"/>
      <c r="F16" s="21">
        <f>Касир!F16</f>
        <v>15</v>
      </c>
      <c r="G16" s="21">
        <f>Касир!G16</f>
        <v>16</v>
      </c>
      <c r="H16" s="16"/>
      <c r="P16" s="36" t="s">
        <v>39</v>
      </c>
      <c r="Q16" s="37"/>
      <c r="R16" s="37"/>
      <c r="S16" s="35"/>
    </row>
    <row r="17" spans="2:8" ht="15.75" thickBot="1">
      <c r="B17" s="15"/>
      <c r="C17" s="2"/>
      <c r="D17" s="2"/>
      <c r="E17" s="2"/>
      <c r="F17" s="2"/>
      <c r="G17" s="2"/>
      <c r="H17" s="16"/>
    </row>
    <row r="18" spans="2:8" ht="15.75" thickBot="1">
      <c r="B18" s="15"/>
      <c r="C18" s="7"/>
      <c r="D18" s="7"/>
      <c r="E18" s="2"/>
      <c r="F18" s="7"/>
      <c r="G18" s="7"/>
      <c r="H18" s="16"/>
    </row>
    <row r="19" spans="2:8" ht="15.75" thickBot="1">
      <c r="B19" s="15"/>
      <c r="C19" s="6">
        <f>Касир!C19</f>
        <v>17</v>
      </c>
      <c r="D19" s="6">
        <f>Касир!D19</f>
        <v>18</v>
      </c>
      <c r="E19" s="2"/>
      <c r="F19" s="6">
        <f>Касир!F19</f>
        <v>19</v>
      </c>
      <c r="G19" s="6">
        <f>Касир!G19</f>
        <v>20</v>
      </c>
      <c r="H19" s="85"/>
    </row>
    <row r="20" spans="2:8" ht="15.75" thickBot="1">
      <c r="B20" s="15"/>
      <c r="C20" s="2"/>
      <c r="D20" s="2"/>
      <c r="E20" s="2"/>
      <c r="F20" s="2"/>
      <c r="G20" s="2"/>
      <c r="H20" s="16"/>
    </row>
    <row r="21" spans="2:8" ht="15.75" thickBot="1">
      <c r="B21" s="15"/>
      <c r="C21" s="7"/>
      <c r="D21" s="7"/>
      <c r="E21" s="7"/>
      <c r="F21" s="7"/>
      <c r="G21" s="7"/>
      <c r="H21" s="16"/>
    </row>
    <row r="22" spans="2:8" ht="15.75" thickBot="1">
      <c r="B22" s="15"/>
      <c r="C22" s="87">
        <f>Касир!C22</f>
        <v>21</v>
      </c>
      <c r="D22" s="87">
        <f>Касир!D22</f>
        <v>22</v>
      </c>
      <c r="E22" s="87">
        <f>Касир!E22</f>
        <v>23</v>
      </c>
      <c r="F22" s="87">
        <f>Касир!F22</f>
        <v>24</v>
      </c>
      <c r="G22" s="87">
        <f>Касир!G22</f>
        <v>25</v>
      </c>
      <c r="H22" s="16"/>
    </row>
    <row r="23" spans="2:8">
      <c r="B23" s="15"/>
      <c r="C23" s="3"/>
      <c r="D23" s="3"/>
      <c r="E23" s="3"/>
      <c r="F23" s="3"/>
      <c r="G23" s="3"/>
      <c r="H23" s="16"/>
    </row>
    <row r="24" spans="2:8" ht="15.75" thickBot="1">
      <c r="B24" s="17"/>
      <c r="C24" s="18"/>
      <c r="D24" s="18"/>
      <c r="E24" s="18"/>
      <c r="F24" s="18"/>
      <c r="G24" s="18"/>
      <c r="H24" s="19"/>
    </row>
    <row r="25" spans="2:8" ht="15.75" thickTop="1"/>
  </sheetData>
  <mergeCells count="7">
    <mergeCell ref="P14:R14"/>
    <mergeCell ref="P15:R15"/>
    <mergeCell ref="J2:M2"/>
    <mergeCell ref="P5:S5"/>
    <mergeCell ref="P6:P7"/>
    <mergeCell ref="Q6:Q7"/>
    <mergeCell ref="R6:S6"/>
  </mergeCells>
  <conditionalFormatting sqref="S16">
    <cfRule type="cellIs" dxfId="43" priority="2" operator="equal">
      <formula>"НЕМАЄ!"</formula>
    </cfRule>
  </conditionalFormatting>
  <conditionalFormatting sqref="B2:H24">
    <cfRule type="cellIs" dxfId="42" priority="1" operator="equal">
      <formula>"FR"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S25"/>
  <sheetViews>
    <sheetView workbookViewId="0">
      <selection activeCell="M24" sqref="M24"/>
    </sheetView>
  </sheetViews>
  <sheetFormatPr defaultRowHeight="15"/>
  <cols>
    <col min="2" max="2" width="11" customWidth="1"/>
    <col min="3" max="3" width="16.5703125" customWidth="1"/>
    <col min="4" max="5" width="14.5703125" bestFit="1" customWidth="1"/>
    <col min="6" max="6" width="14.5703125" customWidth="1"/>
    <col min="7" max="7" width="7" customWidth="1"/>
    <col min="9" max="9" width="10.7109375" bestFit="1" customWidth="1"/>
    <col min="10" max="10" width="12.5703125" bestFit="1" customWidth="1"/>
    <col min="12" max="12" width="7.28515625" customWidth="1"/>
    <col min="13" max="13" width="10.140625" bestFit="1" customWidth="1"/>
    <col min="14" max="14" width="14" customWidth="1"/>
    <col min="15" max="15" width="10.85546875" customWidth="1"/>
  </cols>
  <sheetData>
    <row r="2" spans="2:19" ht="15.75" thickBot="1">
      <c r="B2" s="130" t="s">
        <v>70</v>
      </c>
      <c r="C2" s="131"/>
      <c r="D2" s="131"/>
      <c r="E2" s="131"/>
      <c r="F2" s="131"/>
      <c r="G2" s="48"/>
      <c r="H2" s="48"/>
    </row>
    <row r="3" spans="2:19" ht="15.75" thickBot="1">
      <c r="B3" s="128" t="s">
        <v>42</v>
      </c>
      <c r="C3" s="56" t="s">
        <v>45</v>
      </c>
      <c r="D3" s="56" t="s">
        <v>45</v>
      </c>
      <c r="E3" s="59" t="s">
        <v>45</v>
      </c>
      <c r="F3" s="57" t="s">
        <v>45</v>
      </c>
      <c r="G3" s="25"/>
      <c r="I3" s="122" t="s">
        <v>46</v>
      </c>
      <c r="J3" s="122"/>
      <c r="K3" s="122"/>
      <c r="M3" s="127" t="s">
        <v>56</v>
      </c>
      <c r="N3" s="127"/>
      <c r="O3" s="3"/>
      <c r="P3" s="3"/>
      <c r="Q3" s="3"/>
      <c r="R3" s="3"/>
      <c r="S3" s="39"/>
    </row>
    <row r="4" spans="2:19" ht="15.75" thickBot="1">
      <c r="B4" s="129"/>
      <c r="C4" s="72" t="s">
        <v>53</v>
      </c>
      <c r="D4" s="73" t="s">
        <v>51</v>
      </c>
      <c r="E4" s="74" t="s">
        <v>52</v>
      </c>
      <c r="F4" s="75" t="s">
        <v>71</v>
      </c>
      <c r="G4" s="41"/>
      <c r="I4" s="40" t="s">
        <v>47</v>
      </c>
      <c r="J4" s="123" t="s">
        <v>48</v>
      </c>
      <c r="K4" s="123"/>
      <c r="M4" s="44" t="s">
        <v>33</v>
      </c>
      <c r="N4" s="44" t="s">
        <v>34</v>
      </c>
      <c r="O4" s="2"/>
      <c r="P4" s="2"/>
      <c r="Q4" s="42"/>
      <c r="R4" s="43"/>
      <c r="S4" s="39"/>
    </row>
    <row r="5" spans="2:19" ht="15.75" thickBot="1">
      <c r="B5" s="76" t="s">
        <v>24</v>
      </c>
      <c r="C5" s="55"/>
      <c r="D5" s="55"/>
      <c r="E5" s="60"/>
      <c r="F5" s="66"/>
      <c r="G5" s="26"/>
      <c r="I5" s="51" t="s">
        <v>52</v>
      </c>
      <c r="J5" s="124">
        <v>0.15</v>
      </c>
      <c r="K5" s="124"/>
      <c r="M5" s="45">
        <v>0.5</v>
      </c>
      <c r="N5" s="45">
        <v>0.25</v>
      </c>
      <c r="O5" s="2"/>
      <c r="P5" s="2"/>
      <c r="Q5" s="42"/>
      <c r="R5" s="43"/>
      <c r="S5" s="39"/>
    </row>
    <row r="6" spans="2:19" ht="15.75" thickBot="1">
      <c r="B6" s="77" t="s">
        <v>23</v>
      </c>
      <c r="C6" s="46"/>
      <c r="D6" s="46"/>
      <c r="E6" s="61"/>
      <c r="F6" s="49"/>
      <c r="G6" s="26"/>
      <c r="I6" s="51" t="s">
        <v>49</v>
      </c>
      <c r="J6" s="124">
        <v>0.05</v>
      </c>
      <c r="K6" s="124"/>
      <c r="M6" s="3"/>
      <c r="N6" s="2"/>
      <c r="O6" s="2"/>
      <c r="P6" s="2"/>
      <c r="Q6" s="2"/>
      <c r="R6" s="2"/>
      <c r="S6" s="39"/>
    </row>
    <row r="7" spans="2:19" ht="15.75" thickBot="1">
      <c r="B7" s="77" t="s">
        <v>26</v>
      </c>
      <c r="C7" s="46"/>
      <c r="D7" s="46"/>
      <c r="E7" s="61"/>
      <c r="F7" s="49"/>
      <c r="G7" s="26"/>
      <c r="I7" s="51" t="s">
        <v>50</v>
      </c>
      <c r="J7" s="124">
        <v>0.05</v>
      </c>
      <c r="K7" s="124"/>
      <c r="M7" s="3"/>
      <c r="N7" s="43"/>
      <c r="O7" s="42"/>
      <c r="P7" s="2"/>
      <c r="Q7" s="42"/>
      <c r="R7" s="42"/>
      <c r="S7" s="39"/>
    </row>
    <row r="8" spans="2:19" ht="15.75" thickBot="1">
      <c r="B8" s="78" t="s">
        <v>27</v>
      </c>
      <c r="C8" s="50"/>
      <c r="D8" s="50"/>
      <c r="E8" s="62"/>
      <c r="F8" s="69"/>
      <c r="G8" s="26"/>
      <c r="I8" s="51" t="s">
        <v>51</v>
      </c>
      <c r="J8" s="124">
        <v>0.1</v>
      </c>
      <c r="K8" s="124"/>
      <c r="M8" s="132" t="s">
        <v>78</v>
      </c>
      <c r="N8" s="132"/>
      <c r="O8" s="132"/>
      <c r="P8" s="2"/>
      <c r="Q8" s="43"/>
      <c r="R8" s="43"/>
      <c r="S8" s="39"/>
    </row>
    <row r="9" spans="2:19" ht="15.75" thickBot="1">
      <c r="B9" s="79" t="s">
        <v>25</v>
      </c>
      <c r="C9" s="52"/>
      <c r="D9" s="52"/>
      <c r="E9" s="63"/>
      <c r="F9" s="70"/>
      <c r="I9" s="58" t="s">
        <v>71</v>
      </c>
      <c r="J9" s="125">
        <v>0</v>
      </c>
      <c r="K9" s="126"/>
      <c r="M9" s="118" t="s">
        <v>80</v>
      </c>
      <c r="N9" s="118"/>
      <c r="O9" s="118"/>
      <c r="P9" s="2"/>
      <c r="Q9" s="2"/>
      <c r="R9" s="2"/>
      <c r="S9" s="39"/>
    </row>
    <row r="10" spans="2:19">
      <c r="B10" s="80" t="s">
        <v>40</v>
      </c>
      <c r="C10" s="53"/>
      <c r="D10" s="53"/>
      <c r="E10" s="64"/>
      <c r="F10" s="67"/>
      <c r="M10" s="94" t="s">
        <v>79</v>
      </c>
      <c r="N10" s="95" t="s">
        <v>81</v>
      </c>
      <c r="O10" s="95" t="s">
        <v>82</v>
      </c>
      <c r="P10" s="2"/>
      <c r="Q10" s="42"/>
      <c r="R10" s="42"/>
      <c r="S10" s="39"/>
    </row>
    <row r="11" spans="2:19">
      <c r="B11" s="80" t="s">
        <v>57</v>
      </c>
      <c r="C11" s="53"/>
      <c r="D11" s="53"/>
      <c r="E11" s="64"/>
      <c r="F11" s="67"/>
      <c r="H11" s="120" t="s">
        <v>54</v>
      </c>
      <c r="I11" s="120"/>
      <c r="J11" s="120"/>
      <c r="K11" s="120"/>
      <c r="M11" s="96">
        <v>0.3</v>
      </c>
      <c r="N11" s="96">
        <v>0.4</v>
      </c>
      <c r="O11" s="96">
        <v>0.6</v>
      </c>
      <c r="P11" s="2"/>
      <c r="Q11" s="43"/>
      <c r="R11" s="43"/>
      <c r="S11" s="39"/>
    </row>
    <row r="12" spans="2:19" ht="15.75" thickBot="1">
      <c r="B12" s="81" t="s">
        <v>58</v>
      </c>
      <c r="C12" s="54"/>
      <c r="D12" s="54"/>
      <c r="E12" s="65"/>
      <c r="F12" s="71"/>
      <c r="H12" s="121" t="s">
        <v>42</v>
      </c>
      <c r="I12" s="121" t="s">
        <v>55</v>
      </c>
      <c r="J12" s="119" t="s">
        <v>43</v>
      </c>
      <c r="K12" s="119"/>
      <c r="M12" s="3"/>
      <c r="N12" s="2"/>
      <c r="O12" s="2"/>
      <c r="P12" s="2"/>
      <c r="Q12" s="2"/>
      <c r="R12" s="2"/>
      <c r="S12" s="39"/>
    </row>
    <row r="13" spans="2:19">
      <c r="B13" s="82" t="s">
        <v>41</v>
      </c>
      <c r="C13" s="52"/>
      <c r="D13" s="52"/>
      <c r="E13" s="63"/>
      <c r="F13" s="70"/>
      <c r="H13" s="121"/>
      <c r="I13" s="121"/>
      <c r="J13" s="46" t="s">
        <v>33</v>
      </c>
      <c r="K13" s="46" t="s">
        <v>34</v>
      </c>
      <c r="M13" s="3"/>
      <c r="N13" s="42"/>
      <c r="O13" s="42"/>
      <c r="P13" s="2"/>
      <c r="Q13" s="42"/>
      <c r="R13" s="42"/>
      <c r="S13" s="39"/>
    </row>
    <row r="14" spans="2:19">
      <c r="B14" s="83" t="s">
        <v>35</v>
      </c>
      <c r="C14" s="53"/>
      <c r="D14" s="53"/>
      <c r="E14" s="64"/>
      <c r="F14" s="67"/>
      <c r="H14" s="47" t="s">
        <v>24</v>
      </c>
      <c r="I14" s="46">
        <v>100</v>
      </c>
      <c r="J14" s="46">
        <f>I14*$M$5</f>
        <v>50</v>
      </c>
      <c r="K14" s="46">
        <f>I14*(100%-$N$5)</f>
        <v>75</v>
      </c>
      <c r="M14" s="3"/>
      <c r="N14" s="43"/>
      <c r="O14" s="43"/>
      <c r="P14" s="2"/>
      <c r="Q14" s="43"/>
      <c r="R14" s="43"/>
      <c r="S14" s="39"/>
    </row>
    <row r="15" spans="2:19">
      <c r="B15" s="83" t="s">
        <v>28</v>
      </c>
      <c r="C15" s="53"/>
      <c r="D15" s="53"/>
      <c r="E15" s="64"/>
      <c r="F15" s="67"/>
      <c r="H15" s="47" t="s">
        <v>23</v>
      </c>
      <c r="I15" s="46">
        <v>200</v>
      </c>
      <c r="J15" s="46">
        <f t="shared" ref="J15:J17" si="0">I15*$M$5</f>
        <v>100</v>
      </c>
      <c r="K15" s="46">
        <f t="shared" ref="K15:K17" si="1">I15*(100%-$N$5)</f>
        <v>150</v>
      </c>
      <c r="M15" s="3"/>
      <c r="N15" s="2"/>
      <c r="O15" s="2"/>
      <c r="P15" s="2"/>
      <c r="Q15" s="2"/>
      <c r="R15" s="2"/>
      <c r="S15" s="39"/>
    </row>
    <row r="16" spans="2:19" ht="15.75" thickBot="1">
      <c r="B16" s="84" t="s">
        <v>59</v>
      </c>
      <c r="C16" s="54"/>
      <c r="D16" s="54"/>
      <c r="E16" s="65"/>
      <c r="F16" s="68"/>
      <c r="H16" s="47" t="s">
        <v>26</v>
      </c>
      <c r="I16" s="46">
        <v>300</v>
      </c>
      <c r="J16" s="46">
        <f t="shared" si="0"/>
        <v>150</v>
      </c>
      <c r="K16" s="46">
        <f t="shared" si="1"/>
        <v>225</v>
      </c>
      <c r="M16" s="3"/>
      <c r="N16" s="42"/>
      <c r="O16" s="42"/>
      <c r="P16" s="2"/>
      <c r="Q16" s="42"/>
      <c r="R16" s="42"/>
      <c r="S16" s="39"/>
    </row>
    <row r="17" spans="8:19">
      <c r="H17" s="47" t="s">
        <v>27</v>
      </c>
      <c r="I17" s="46">
        <v>400</v>
      </c>
      <c r="J17" s="46">
        <f t="shared" si="0"/>
        <v>200</v>
      </c>
      <c r="K17" s="46">
        <f t="shared" si="1"/>
        <v>300</v>
      </c>
      <c r="M17" s="3"/>
      <c r="N17" s="43"/>
      <c r="O17" s="43"/>
      <c r="P17" s="2"/>
      <c r="Q17" s="43"/>
      <c r="R17" s="43"/>
      <c r="S17" s="39"/>
    </row>
    <row r="18" spans="8:19">
      <c r="M18" s="3"/>
      <c r="N18" s="2"/>
      <c r="O18" s="2"/>
      <c r="P18" s="2"/>
      <c r="Q18" s="2"/>
      <c r="R18" s="2"/>
      <c r="S18" s="39"/>
    </row>
    <row r="19" spans="8:19">
      <c r="M19" s="3"/>
      <c r="N19" s="42"/>
      <c r="O19" s="42"/>
      <c r="P19" s="2"/>
      <c r="Q19" s="42"/>
      <c r="R19" s="42"/>
      <c r="S19" s="39"/>
    </row>
    <row r="20" spans="8:19">
      <c r="M20" s="3"/>
      <c r="N20" s="43"/>
      <c r="O20" s="43"/>
      <c r="P20" s="2"/>
      <c r="Q20" s="43"/>
      <c r="R20" s="43"/>
      <c r="S20" s="39"/>
    </row>
    <row r="21" spans="8:19">
      <c r="M21" s="3"/>
      <c r="N21" s="2"/>
      <c r="O21" s="2"/>
      <c r="P21" s="2"/>
      <c r="Q21" s="2"/>
      <c r="R21" s="2"/>
      <c r="S21" s="39"/>
    </row>
    <row r="22" spans="8:19">
      <c r="M22" s="3"/>
      <c r="N22" s="42"/>
      <c r="O22" s="42"/>
      <c r="P22" s="42"/>
      <c r="Q22" s="42"/>
      <c r="R22" s="42"/>
      <c r="S22" s="39"/>
    </row>
    <row r="23" spans="8:19">
      <c r="M23" s="3"/>
      <c r="N23" s="43"/>
      <c r="O23" s="43"/>
      <c r="P23" s="43"/>
      <c r="Q23" s="43"/>
      <c r="R23" s="43"/>
      <c r="S23" s="39"/>
    </row>
    <row r="24" spans="8:19">
      <c r="M24" s="3"/>
      <c r="N24" s="3"/>
      <c r="O24" s="3"/>
      <c r="P24" s="3"/>
      <c r="Q24" s="3"/>
      <c r="R24" s="3"/>
      <c r="S24" s="39"/>
    </row>
    <row r="25" spans="8:19">
      <c r="M25" s="3"/>
      <c r="N25" s="3"/>
      <c r="O25" s="3"/>
      <c r="P25" s="3"/>
      <c r="Q25" s="3"/>
      <c r="R25" s="3"/>
      <c r="S25" s="39"/>
    </row>
  </sheetData>
  <mergeCells count="16">
    <mergeCell ref="M3:N3"/>
    <mergeCell ref="J7:K7"/>
    <mergeCell ref="J8:K8"/>
    <mergeCell ref="B3:B4"/>
    <mergeCell ref="B2:F2"/>
    <mergeCell ref="M8:O8"/>
    <mergeCell ref="I3:K3"/>
    <mergeCell ref="J4:K4"/>
    <mergeCell ref="J5:K5"/>
    <mergeCell ref="J6:K6"/>
    <mergeCell ref="J9:K9"/>
    <mergeCell ref="M9:O9"/>
    <mergeCell ref="J12:K12"/>
    <mergeCell ref="H11:K11"/>
    <mergeCell ref="H12:H13"/>
    <mergeCell ref="I12:I13"/>
  </mergeCells>
  <conditionalFormatting sqref="M11">
    <cfRule type="cellIs" dxfId="41" priority="4" operator="between">
      <formula>0</formula>
      <formula>0.3</formula>
    </cfRule>
    <cfRule type="cellIs" dxfId="40" priority="3" operator="between">
      <formula>0.31</formula>
      <formula>0.59</formula>
    </cfRule>
  </conditionalFormatting>
  <conditionalFormatting sqref="M11:O11">
    <cfRule type="cellIs" dxfId="39" priority="2" operator="between">
      <formula>0.31</formula>
      <formula>0.59</formula>
    </cfRule>
    <cfRule type="cellIs" dxfId="38" priority="1" operator="between">
      <formula>0.6</formula>
      <formula>1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W25"/>
  <sheetViews>
    <sheetView workbookViewId="0">
      <selection activeCell="W11" sqref="W11"/>
    </sheetView>
  </sheetViews>
  <sheetFormatPr defaultRowHeight="15"/>
  <cols>
    <col min="3" max="4" width="5.7109375" customWidth="1"/>
    <col min="6" max="7" width="5.7109375" customWidth="1"/>
    <col min="14" max="15" width="5.7109375" customWidth="1"/>
    <col min="17" max="18" width="5.7109375" customWidth="1"/>
  </cols>
  <sheetData>
    <row r="1" spans="2:23" ht="15.75" thickBot="1"/>
    <row r="2" spans="2:23" ht="16.5" thickTop="1" thickBot="1">
      <c r="B2" s="12"/>
      <c r="C2" s="13"/>
      <c r="D2" s="13"/>
      <c r="E2" s="13"/>
      <c r="F2" s="13"/>
      <c r="G2" s="13"/>
      <c r="H2" s="14"/>
      <c r="M2" s="12"/>
      <c r="N2" s="13"/>
      <c r="O2" s="13"/>
      <c r="P2" s="13"/>
      <c r="Q2" s="13"/>
      <c r="R2" s="13"/>
      <c r="S2" s="14"/>
      <c r="T2" s="97"/>
    </row>
    <row r="3" spans="2:23" ht="15.75" thickBot="1">
      <c r="B3" s="15"/>
      <c r="C3" s="1"/>
      <c r="D3" s="2"/>
      <c r="E3" s="2"/>
      <c r="F3" s="22">
        <f>IF(Касир!F4="M2",Ціна!$E$5,IF(Касир!F4="M3",Ціна!$E$6,IF(Касир!F4="M4",Ціна!$E$7,IF(Касир!F4="M5",Ціна!$E$8,IF(Касир!F4="M2P1",Ціна!$E$9,IF(Касир!F4="M3P1",Ціна!$E$10,IF(Касир!F4="M4P1",Ціна!$E$11,IF(Касир!F4="M5P1",Ціна!$E$12,IF(Касир!F4="M2P2",Ціна!$E$13,IF(Касир!F4="M3P2",Ціна!$E$14,IF(Касир!F4="M4P2",Ціна!$E$15,IF(Касир!F4="M5P2",Ціна!$E$16,IF(Касир!F4="FR",0)))))))))))))</f>
        <v>0</v>
      </c>
      <c r="G3" s="11">
        <v>26</v>
      </c>
      <c r="H3" s="16"/>
      <c r="M3" s="15"/>
      <c r="N3" s="1"/>
      <c r="O3" s="2"/>
      <c r="P3" s="2"/>
      <c r="Q3" s="91">
        <f>IF(OR(Касир!F3="M2",Касир!F3="M3",Касир!F3="M4",Касир!F3="M5"),0,IF(Касир!F3="M2P1",Ціна!$E$5-Ціна!$E$9,IF(Касир!F3="M3P1",Ціна!$E$6-Ціна!$E$10,IF(Касир!F3="M4P1",Ціна!$E$7-Ціна!$E$11,IF(Касир!F3="M5P1",Ціна!$E$8-Ціна!$E$12,IF(Касир!F3="M2P2",Ціна!$E$5-Ціна!$E$13,IF(Касир!F3="M3P2",Ціна!$E$6-Ціна!$E$14,IF(Касир!F3="M4P2",Ціна!$E$7-Ціна!$E$15,IF(Касир!F3="M5P2",Ціна!$E$8-Ціна!$E$16,IF(Касир!F3="FR",0))))))))))</f>
        <v>0</v>
      </c>
      <c r="R3" s="88">
        <v>26</v>
      </c>
      <c r="S3" s="16"/>
      <c r="T3" s="97"/>
    </row>
    <row r="4" spans="2:23" ht="15.75" thickBot="1">
      <c r="B4" s="15"/>
      <c r="C4" s="2"/>
      <c r="D4" s="2"/>
      <c r="E4" s="2"/>
      <c r="F4" s="22">
        <f>IF(Касир!F4="M2",Ціна!$E$5,IF(Касир!F4="M3",Ціна!$E$6,IF(Касир!F4="M4",Ціна!$E$7,IF(Касир!F4="M5",Ціна!$E$8,IF(Касир!F4="M2P1",Ціна!$E$9,IF(Касир!F4="M3P1",Ціна!$E$10,IF(Касир!F4="M4P1",Ціна!$E$11,IF(Касир!F4="M5P1",Ціна!$E$12,IF(Касир!F4="M2P2",Ціна!$E$13,IF(Касир!F4="M3P2",Ціна!$E$14,IF(Касир!F4="M4P2",Ціна!$E$15,IF(Касир!F4="M5P2",Ціна!$E$16,IF(Касир!F4="FR",0)))))))))))))</f>
        <v>0</v>
      </c>
      <c r="G4" s="11">
        <v>27</v>
      </c>
      <c r="H4" s="16"/>
      <c r="M4" s="15"/>
      <c r="N4" s="2"/>
      <c r="O4" s="2"/>
      <c r="P4" s="2"/>
      <c r="Q4" s="92">
        <f>IF(OR(Касир!F4="M2",Касир!F4="M3",Касир!F4="M4",Касир!F4="M5"),0,IF(Касир!F4="M2P1",Ціна!$E$5-Ціна!$E$9,IF(Касир!F4="M3P1",Ціна!$E$6-Ціна!$E$10,IF(Касир!F4="M4P1",Ціна!$E$7-Ціна!$E$11,IF(Касир!F4="M5P1",Ціна!$E$8-Ціна!$E$12,IF(Касир!F4="M2P2",Ціна!$E$5-Ціна!$E$13,IF(Касир!F4="M3P2",Ціна!$E$6-Ціна!$E$14,IF(Касир!F4="M4P2",Ціна!$E$7-Ціна!$E$15,IF(Касир!F4="M5P2",Ціна!$E$8-Ціна!$E$16,IF(Касир!F4="FR",0))))))))))</f>
        <v>0</v>
      </c>
      <c r="R4" s="11">
        <v>27</v>
      </c>
      <c r="S4" s="16"/>
      <c r="T4" s="97"/>
    </row>
    <row r="5" spans="2:23" ht="15.75" thickBot="1">
      <c r="B5" s="15"/>
      <c r="C5" s="2"/>
      <c r="D5" s="2"/>
      <c r="E5" s="2"/>
      <c r="F5" s="2"/>
      <c r="G5" s="2"/>
      <c r="H5" s="16"/>
      <c r="M5" s="15"/>
      <c r="N5" s="2"/>
      <c r="O5" s="2"/>
      <c r="P5" s="2"/>
      <c r="Q5" s="2"/>
      <c r="R5" s="2"/>
      <c r="S5" s="16"/>
      <c r="T5" s="97"/>
    </row>
    <row r="6" spans="2:23" ht="15.75" thickBot="1">
      <c r="B6" s="15"/>
      <c r="C6" s="93">
        <v>1</v>
      </c>
      <c r="D6" s="88">
        <f>IF(Касир!D6="M2",Ціна!$C$5,IF(Касир!D6="M3",Ціна!$C$6,IF(Касир!D6="M4",Ціна!$C$7,IF(Касир!D6="M5",Ціна!$C$8,IF(Касир!D6="M2P1",Ціна!$C$9,IF(Касир!D6="M3P1",Ціна!$C$10,IF(Касир!D6="M4P1",Ціна!$C$11,IF(Касир!D6="M5P1",Ціна!$C$12,IF(Касир!D6="M2P2",Ціна!$C$13,IF(Касир!D6="M3P2",Ціна!$C$14,IF(Касир!D6="M4P2",Ціна!$C$15,IF(Касир!D6="M5P2",Ціна!$C$16,IF(Касир!D6="FR",0)))))))))))))</f>
        <v>0</v>
      </c>
      <c r="E6" s="2"/>
      <c r="F6" s="22">
        <f>IF(Касир!F6="M2",Ціна!$C$5,IF(Касир!F6="M3",Ціна!$C$6,IF(Касир!F6="M4",Ціна!$C$7,IF(Касир!F6="M5",Ціна!$C$8,IF(Касир!F6="M2P1",Ціна!$C$9,IF(Касир!F6="M3P1",Ціна!$C$10,IF(Касир!F6="M4P1",Ціна!$C$11,IF(Касир!F6="M5P1",Ціна!$C$12,IF(Касир!F6="M2P2",Ціна!$C$13,IF(Касир!F6="M3P2",Ціна!$C$14,IF(Касир!F6="M4P2",Ціна!$C$15,IF(Касир!F6="M5P2",Ціна!$C$16,IF(Касир!F6="FR",0)))))))))))))</f>
        <v>0</v>
      </c>
      <c r="G6" s="22">
        <f>IF(Касир!G6="M2",Ціна!$C$5,IF(Касир!G6="M3",Ціна!$C$6,IF(Касир!G6="M4",Ціна!$C$7,IF(Касир!G6="M5",Ціна!$C$8,IF(Касир!G6="M2P1",Ціна!$C$9,IF(Касир!G6="M3P1",Ціна!$C$10,IF(Касир!G6="M4P1",Ціна!$C$11,IF(Касир!G6="M5P1",Ціна!$C$12,IF(Касир!G6="M2P2",Ціна!$C$13,IF(Касир!G6="M3P2",Ціна!$C$14,IF(Касир!G6="M4P2",Ціна!$C$15,IF(Касир!G6="M5P2",Ціна!$C$16,IF(Касир!G6="FR",0)))))))))))))</f>
        <v>0</v>
      </c>
      <c r="H6" s="16"/>
      <c r="M6" s="15"/>
      <c r="N6" s="90">
        <v>1</v>
      </c>
      <c r="O6" s="88">
        <f>IF(OR(Касир!D6="M2",Касир!D6="M3",Касир!D6="M4",Касир!D6="M5"),0,IF(Касир!D6="M2P1",Ціна!$C$5-Ціна!$C$9,IF(Касир!D6="M3P1",Ціна!$C$6-Ціна!$C$10,IF(Касир!D6="M4P1",Ціна!$C$7-Ціна!$C$11,IF(Касир!D6="M5P1",Ціна!$C$8-Ціна!$C$12,IF(Касир!D6="M2P2",Ціна!$C$5-Ціна!$C$13,IF(Касир!D6="M3P2",Ціна!$C$6-Ціна!$C$14,IF(Касир!D6="M4P2",Ціна!$C$7-Ціна!$C$15,IF(Касир!D6="M5P2",Ціна!$C$8-Ціна!$C$16,IF(Касир!D6="FR",0))))))))))</f>
        <v>0</v>
      </c>
      <c r="P6" s="2"/>
      <c r="Q6" s="22">
        <f>IF(OR(Касир!F6="M2",Касир!F6="M3",Касир!F6="M4",Касир!F6="M5"),0,IF(Касир!F6="M2P1",Ціна!$C$5-Ціна!$C$9,IF(Касир!F6="M3P1",Ціна!$C$6-Ціна!$C$10,IF(Касир!F6="M4P1",Ціна!$C$7-Ціна!$C$11,IF(Касир!F6="M5P1",Ціна!$C$8-Ціна!$C$12,IF(Касир!F6="M2P2",Ціна!$C$5-Ціна!$C$13,IF(Касир!F6="M3P2",Ціна!$C$6-Ціна!$C$14,IF(Касир!F6="M4P2",Ціна!$C$7-Ціна!$C$15,IF(Касир!F6="M5P2",Ціна!$C$8-Ціна!$C$16,IF(Касир!F6="FR",0))))))))))</f>
        <v>0</v>
      </c>
      <c r="R6" s="88">
        <f>IF(OR(Касир!G6="M2",Касир!G6="M3",Касир!G6="M4",Касир!G6="M5"),0,IF(Касир!G6="M2P1",Ціна!$C$5-Ціна!$C$9,IF(Касир!G6="M3P1",Ціна!$C$6-Ціна!$C$10,IF(Касир!G6="M4P1",Ціна!$C$7-Ціна!$C$11,IF(Касир!G6="M5P1",Ціна!$C$8-Ціна!$C$12,IF(Касир!G6="M2P2",Ціна!$C$5-Ціна!$C$13,IF(Касир!G6="M3P2",Ціна!$C$6-Ціна!$C$14,IF(Касир!G6="M4P2",Ціна!$C$7-Ціна!$C$15,IF(Касир!G6="M5P2",Ціна!$C$8-Ціна!$C$16,IF(Касир!G6="FR",0))))))))))</f>
        <v>0</v>
      </c>
      <c r="S6" s="16"/>
      <c r="T6" s="97"/>
    </row>
    <row r="7" spans="2:23" ht="15.75" thickBot="1">
      <c r="B7" s="15"/>
      <c r="C7" s="90">
        <v>2</v>
      </c>
      <c r="D7" s="89">
        <f>IF(Касир!D7="M2",Ціна!$C$5,IF(Касир!D7="M3",Ціна!$C$6,IF(Касир!D7="M4",Ціна!$C$7,IF(Касир!D7="M5",Ціна!$C$8,IF(Касир!D7="M2P1",Ціна!$C$9,IF(Касир!D7="M3P1",Ціна!$C$10,IF(Касир!D7="M4P1",Ціна!$C$11,IF(Касир!D7="M5P1",Ціна!$C$12,IF(Касир!D7="M2P2",Ціна!$C$13,IF(Касир!D7="M3P2",Ціна!$C$14,IF(Касир!D7="M4P2",Ціна!$C$15,IF(Касир!D7="M5P2",Ціна!$C$16,IF(Касир!D7="FR",0)))))))))))))</f>
        <v>0</v>
      </c>
      <c r="E7" s="2"/>
      <c r="F7" s="8">
        <v>3</v>
      </c>
      <c r="G7" s="8">
        <v>4</v>
      </c>
      <c r="H7" s="16"/>
      <c r="M7" s="15"/>
      <c r="N7" s="90">
        <v>2</v>
      </c>
      <c r="O7" s="89">
        <f>IF(OR(Касир!D7="M2",Касир!D7="M3",Касир!D7="M4",Касир!D7="M5"),0,IF(Касир!D7="M2P1",Ціна!$C$5-Ціна!$C$9,IF(Касир!D7="M3P1",Ціна!$C$6-Ціна!$C$10,IF(Касир!D7="M4P1",Ціна!$C$7-Ціна!$C$11,IF(Касир!D7="M5P1",Ціна!$C$8-Ціна!$C$12,IF(Касир!D7="M2P2",Ціна!$C$5-Ціна!$C$13,IF(Касир!D7="M3P2",Ціна!$C$6-Ціна!$C$14,IF(Касир!D7="M4P2",Ціна!$C$7-Ціна!$C$15,IF(Касир!D7="M5P2",Ціна!$C$8-Ціна!$C$16,IF(Касир!D7="FR",0))))))))))</f>
        <v>0</v>
      </c>
      <c r="P7" s="2"/>
      <c r="Q7" s="8">
        <v>3</v>
      </c>
      <c r="R7" s="8">
        <v>4</v>
      </c>
      <c r="S7" s="16"/>
      <c r="T7" s="97"/>
      <c r="U7" s="119" t="s">
        <v>75</v>
      </c>
      <c r="V7" s="119"/>
      <c r="W7" s="98">
        <f>F3+F4+D6+D7+F6+G6+C9+D9+F9+G9+C12+D12+F12+G12+C15+D15+F15+G15+C18+D18+F18+G18+C21+D21+E21+F21+G21</f>
        <v>0</v>
      </c>
    </row>
    <row r="8" spans="2:23" ht="15.75" thickBot="1">
      <c r="B8" s="15"/>
      <c r="C8" s="2"/>
      <c r="D8" s="2"/>
      <c r="E8" s="2"/>
      <c r="F8" s="2"/>
      <c r="G8" s="2"/>
      <c r="H8" s="16"/>
      <c r="M8" s="15"/>
      <c r="N8" s="2"/>
      <c r="O8" s="2"/>
      <c r="P8" s="2"/>
      <c r="Q8" s="2"/>
      <c r="R8" s="2"/>
      <c r="S8" s="16"/>
      <c r="T8" s="97"/>
      <c r="U8" s="98"/>
      <c r="V8" s="98"/>
      <c r="W8" s="98"/>
    </row>
    <row r="9" spans="2:23">
      <c r="B9" s="15"/>
      <c r="C9" s="22">
        <f>IF(Касир!C9="M2",Ціна!$F$5,IF(Касир!C9="M3",Ціна!$F$6,IF(Касир!C9="M4",Ціна!$F$7,IF(Касир!C9="M5",Ціна!$F$8,IF(Касир!C9="M2P1",Ціна!$F$9,IF(Касир!C9="M3P1",Ціна!$F$10,IF(Касир!C9="M4P1",Ціна!$F$11,IF(Касир!C9="M5P1",Ціна!$F$12,IF(Касир!C9="M2P2",Ціна!$F$13,IF(Касир!C9="M3P2",Ціна!$F$14,IF(Касир!C9="M4P2",Ціна!$F$15,IF(Касир!C9="M5P2",Ціна!$F$16,IF(Касир!C9="FR",0)))))))))))))</f>
        <v>0</v>
      </c>
      <c r="D9" s="22">
        <f>IF(Касир!D9="M2",Ціна!$F$5,IF(Касир!D9="M3",Ціна!$F$6,IF(Касир!D9="M4",Ціна!$F$7,IF(Касир!D9="M5",Ціна!$F$8,IF(Касир!D9="M2P1",Ціна!$F$9,IF(Касир!D9="M3P1",Ціна!$F$10,IF(Касир!D9="M4P1",Ціна!$F$11,IF(Касир!D9="M5P1",Ціна!$F$12,IF(Касир!D9="M2P2",Ціна!$F$13,IF(Касир!D9="M3P2",Ціна!$F$14,IF(Касир!D9="M4P2",Ціна!$F$15,IF(Касир!D9="M5P2",Ціна!$F$16,IF(Касир!D9="FR",0)))))))))))))</f>
        <v>0</v>
      </c>
      <c r="E9" s="2"/>
      <c r="F9" s="22">
        <f>IF(Касир!F9="M2",Ціна!$F$5,IF(Касир!F9="M3",Ціна!$F$6,IF(Касир!F9="M4",Ціна!$F$7,IF(Касир!F9="M5",Ціна!$F$8,IF(Касир!F9="M2P1",Ціна!$F$9,IF(Касир!F9="M3P1",Ціна!$F$10,IF(Касир!F9="M4P1",Ціна!$F$11,IF(Касир!F9="M5P1",Ціна!$F$12,IF(Касир!F9="M2P2",Ціна!$F$13,IF(Касир!F9="M3P2",Ціна!$F$14,IF(Касир!F9="M4P2",Ціна!$F$15,IF(Касир!F9="M5P2",Ціна!$F$16,IF(Касир!F9="FR",0)))))))))))))</f>
        <v>0</v>
      </c>
      <c r="G9" s="22">
        <f>IF(Касир!G9="M2",Ціна!$F$5,IF(Касир!G9="M3",Ціна!$F$6,IF(Касир!G9="M4",Ціна!$F$7,IF(Касир!G9="M5",Ціна!$F$8,IF(Касир!G9="M2P1",Ціна!$F$9,IF(Касир!G9="M3P1",Ціна!$F$10,IF(Касир!G9="M4P1",Ціна!$F$11,IF(Касир!G9="M5P1",Ціна!$F$12,IF(Касир!G9="M2P2",Ціна!$F$13,IF(Касир!G9="M3P2",Ціна!$F$14,IF(Касир!G9="M4P2",Ціна!$F$15,IF(Касир!G9="M5P2",Ціна!$F$16,IF(Касир!G9="FR",0)))))))))))))</f>
        <v>0</v>
      </c>
      <c r="H9" s="16"/>
      <c r="M9" s="15"/>
      <c r="N9" s="22">
        <f>IF(OR(Касир!C9="M2",Касир!C9="M3",Касир!C9="M4",Касир!C9="M5"),0,IF(Касир!C9="M2P1",Ціна!$F$5-Ціна!$F$9,IF(Касир!C9="M3P1",Ціна!$F$6-Ціна!$F$10,IF(Касир!C9="M4P1",Ціна!$F$7-Ціна!$F$11,IF(Касир!C9="M5P1",Ціна!$F$8-Ціна!$F$12,IF(Касир!C9="M2P2",Ціна!$F$5-Ціна!$F$13,IF(Касир!C9="M3P2",Ціна!$F$6-Ціна!$F$14,IF(Касир!C9="M4P2",Ціна!$F$7-Ціна!$F$15,IF(Касир!C9="M5P2",Ціна!$F$8-Ціна!$F$16,IF(Касир!C9="FR",0))))))))))</f>
        <v>0</v>
      </c>
      <c r="O9" s="22">
        <f>IF(OR(Касир!D9="M2",Касир!D9="M3",Касир!D9="M4",Касир!D9="M5"),0,IF(Касир!D9="M2P1",Ціна!$F$5-Ціна!$F$9,IF(Касир!D9="M3P1",Ціна!$F$6-Ціна!$F$10,IF(Касир!D9="M4P1",Ціна!$F$7-Ціна!$F$11,IF(Касир!D9="M5P1",Ціна!$F$8-Ціна!$F$12,IF(Касир!D9="M2P2",Ціна!$F$5-Ціна!$F$13,IF(Касир!D9="M3P2",Ціна!$F$6-Ціна!$F$14,IF(Касир!D9="M4P2",Ціна!$F$7-Ціна!$F$15,IF(Касир!D9="M5P2",Ціна!$F$8-Ціна!$F$16,IF(Касир!D9="FR",0))))))))))</f>
        <v>0</v>
      </c>
      <c r="P9" s="2"/>
      <c r="Q9" s="22">
        <f>IF(OR(Касир!F9="M2",Касир!F9="M3",Касир!F9="M4",Касир!F9="M5"),0,IF(Касир!F9="M2P1",Ціна!$F$5-Ціна!$F$9,IF(Касир!F9="M3P1",Ціна!$F$6-Ціна!$F$10,IF(Касир!F9="M4P1",Ціна!$F$7-Ціна!$F$11,IF(Касир!F9="M5P1",Ціна!$F$8-Ціна!$F$12,IF(Касир!F9="M2P2",Ціна!$F$5-Ціна!$F$13,IF(Касир!F9="M3P2",Ціна!$F$6-Ціна!$F$14,IF(Касир!F9="M4P2",Ціна!$F$7-Ціна!$F$15,IF(Касир!F9="M5P2",Ціна!$F$8-Ціна!$F$16,IF(Касир!F9="FR",0))))))))))</f>
        <v>0</v>
      </c>
      <c r="R9" s="22">
        <f>IF(OR(Касир!G9="M2",Касир!G9="M3",Касир!G9="M4",Касир!G9="M5"),0,IF(Касир!G9="M2P1",Ціна!$F$5-Ціна!$F$9,IF(Касир!G9="M3P1",Ціна!$F$6-Ціна!$F$10,IF(Касир!G9="M4P1",Ціна!$F$7-Ціна!$F$11,IF(Касир!G9="M5P1",Ціна!$F$8-Ціна!$F$12,IF(Касир!G9="M2P2",Ціна!$F$5-Ціна!$F$13,IF(Касир!G9="M3P2",Ціна!$F$6-Ціна!$F$14,IF(Касир!G9="M4P2",Ціна!$F$7-Ціна!$F$15,IF(Касир!G9="M5P2",Ціна!$F$8-Ціна!$F$16,IF(Касир!G9="FR",0))))))))))</f>
        <v>0</v>
      </c>
      <c r="S9" s="16"/>
      <c r="T9" s="97"/>
      <c r="U9" s="119" t="s">
        <v>76</v>
      </c>
      <c r="V9" s="119"/>
      <c r="W9" s="98">
        <f>Q3+Q4+O6+O7+Q6+R6+N9+O9+Q9+R9+N12+O12+Q12+R12+N15+O15+Q15+R15+N18+O18+Q18+R18+N21+O21+P21+Q21+R21</f>
        <v>0</v>
      </c>
    </row>
    <row r="10" spans="2:23" ht="15.75" thickBot="1">
      <c r="B10" s="15"/>
      <c r="C10" s="8">
        <v>5</v>
      </c>
      <c r="D10" s="8">
        <v>6</v>
      </c>
      <c r="E10" s="2"/>
      <c r="F10" s="8">
        <v>7</v>
      </c>
      <c r="G10" s="8">
        <v>8</v>
      </c>
      <c r="H10" s="16"/>
      <c r="M10" s="15"/>
      <c r="N10" s="8">
        <v>5</v>
      </c>
      <c r="O10" s="8">
        <v>6</v>
      </c>
      <c r="P10" s="2"/>
      <c r="Q10" s="8">
        <v>7</v>
      </c>
      <c r="R10" s="8">
        <v>8</v>
      </c>
      <c r="S10" s="16"/>
      <c r="T10" s="97"/>
      <c r="U10" s="98"/>
      <c r="V10" s="98"/>
      <c r="W10" s="98"/>
    </row>
    <row r="11" spans="2:23" ht="15.75" thickBot="1">
      <c r="B11" s="15"/>
      <c r="C11" s="2"/>
      <c r="D11" s="2"/>
      <c r="E11" s="2"/>
      <c r="F11" s="2"/>
      <c r="G11" s="2"/>
      <c r="H11" s="16"/>
      <c r="K11" t="s">
        <v>68</v>
      </c>
      <c r="M11" s="15"/>
      <c r="N11" s="2"/>
      <c r="O11" s="2"/>
      <c r="P11" s="2"/>
      <c r="Q11" s="2"/>
      <c r="R11" s="2"/>
      <c r="S11" s="16"/>
      <c r="T11" s="97"/>
      <c r="U11" s="119" t="s">
        <v>77</v>
      </c>
      <c r="V11" s="119"/>
      <c r="W11" s="98">
        <f>IF(Фін_Звіт!W9&lt;300,Фін_Звіт!W9*Ціна!M11,IF(AND(W9&gt;300,W9&lt;600),Ціна!N11*Фін_Звіт!W9,Ціна!O11*Фін_Звіт!W9))</f>
        <v>0</v>
      </c>
    </row>
    <row r="12" spans="2:23">
      <c r="B12" s="15"/>
      <c r="C12" s="22">
        <f>IF(Касир!C12="M2",Ціна!$F$5,IF(Касир!C12="M3",Ціна!$F$6,IF(Касир!C12="M4",Ціна!$F$7,IF(Касир!C12="M5",Ціна!$F$8,IF(Касир!C12="M2P1",Ціна!$F$9,IF(Касир!C12="M3P1",Ціна!$F$10,IF(Касир!C12="M4P1",Ціна!$F$11,IF(Касир!C12="M5P1",Ціна!$F$12,IF(Касир!C12="M2P2",Ціна!$F$13,IF(Касир!C12="M3P2",Ціна!$F$14,IF(Касир!C12="M4P2",Ціна!$F$15,IF(Касир!C12="M5P2",Ціна!$F$16,IF(Касир!C12="FR",0)))))))))))))</f>
        <v>0</v>
      </c>
      <c r="D12" s="22">
        <f>IF(Касир!D12="M2",Ціна!$F$5,IF(Касир!D12="M3",Ціна!$F$6,IF(Касир!D12="M4",Ціна!$F$7,IF(Касир!D12="M5",Ціна!$F$8,IF(Касир!D12="M2P1",Ціна!$F$9,IF(Касир!D12="M3P1",Ціна!$F$10,IF(Касир!D12="M4P1",Ціна!$F$11,IF(Касир!D12="M5P1",Ціна!$F$12,IF(Касир!D12="M2P2",Ціна!$F$13,IF(Касир!D12="M3P2",Ціна!$F$14,IF(Касир!D12="M4P2",Ціна!$F$15,IF(Касир!D12="M5P2",Ціна!$F$16,IF(Касир!D12="FR",0)))))))))))))</f>
        <v>0</v>
      </c>
      <c r="E12" s="2"/>
      <c r="F12" s="22">
        <f>IF(Касир!F12="M2",Ціна!$F$5,IF(Касир!F12="M3",Ціна!$F$6,IF(Касир!F12="M4",Ціна!$F$7,IF(Касир!F12="M5",Ціна!$F$8,IF(Касир!F12="M2P1",Ціна!$F$9,IF(Касир!F12="M3P1",Ціна!$F$10,IF(Касир!F12="M4P1",Ціна!$F$11,IF(Касир!F12="M5P1",Ціна!$F$12,IF(Касир!F12="M2P2",Ціна!$F$13,IF(Касир!F12="M3P2",Ціна!$F$14,IF(Касир!F12="M4P2",Ціна!$F$15,IF(Касир!F12="M5P2",Ціна!$F$16,IF(Касир!F12="FR",0)))))))))))))</f>
        <v>0</v>
      </c>
      <c r="G12" s="22">
        <f>IF(Касир!G12="M2",Ціна!$F$5,IF(Касир!G12="M3",Ціна!$F$6,IF(Касир!G12="M4",Ціна!$F$7,IF(Касир!G12="M5",Ціна!$F$8,IF(Касир!G12="M2P1",Ціна!$F$9,IF(Касир!G12="M3P1",Ціна!$F$10,IF(Касир!G12="M4P1",Ціна!$F$11,IF(Касир!G12="M5P1",Ціна!$F$12,IF(Касир!G12="M2P2",Ціна!$F$13,IF(Касир!G12="M3P2",Ціна!$F$14,IF(Касир!G12="M4P2",Ціна!$F$15,IF(Касир!G12="M5P2",Ціна!$F$16,IF(Касир!G12="FR",0)))))))))))))</f>
        <v>0</v>
      </c>
      <c r="H12" s="16"/>
      <c r="M12" s="15"/>
      <c r="N12" s="22">
        <f>IF(OR(Касир!C12="M2",Касир!C12="M3",Касир!C12="M4",Касир!C12="M5"),0,IF(Касир!C12="M2P1",Ціна!$F$5-Ціна!$F$9,IF(Касир!C12="M3P1",Ціна!$F$6-Ціна!$F$10,IF(Касир!C12="M4P1",Ціна!$F$7-Ціна!$F$11,IF(Касир!C12="M5P1",Ціна!$F$8-Ціна!$F$12,IF(Касир!C12="M2P2",Ціна!$F$5-Ціна!$F$13,IF(Касир!C12="M3P2",Ціна!$F$6-Ціна!$F$14,IF(Касир!C12="M4P2",Ціна!$F$7-Ціна!$F$15,IF(Касир!C12="M5P2",Ціна!$F$8-Ціна!$F$16,IF(Касир!C12="FR",0))))))))))</f>
        <v>0</v>
      </c>
      <c r="O12" s="22">
        <f>IF(OR(Касир!D12="M2",Касир!D12="M3",Касир!D12="M4",Касир!D12="M5"),0,IF(Касир!D12="M2P1",Ціна!$F$5-Ціна!$F$9,IF(Касир!D12="M3P1",Ціна!$F$6-Ціна!$F$10,IF(Касир!D12="M4P1",Ціна!$F$7-Ціна!$F$11,IF(Касир!D12="M5P1",Ціна!$F$8-Ціна!$F$12,IF(Касир!D12="M2P2",Ціна!$F$5-Ціна!$F$13,IF(Касир!D12="M3P2",Ціна!$F$6-Ціна!$F$14,IF(Касир!D12="M4P2",Ціна!$F$7-Ціна!$F$15,IF(Касир!D12="M5P2",Ціна!$F$8-Ціна!$F$16,IF(Касир!D12="FR",0))))))))))</f>
        <v>0</v>
      </c>
      <c r="P12" s="2"/>
      <c r="Q12" s="22">
        <f>IF(OR(Касир!F12="M2",Касир!F12="M3",Касир!F12="M4",Касир!F12="M5"),0,IF(Касир!F12="M2P1",Ціна!$F$5-Ціна!$F$9,IF(Касир!F12="M3P1",Ціна!$F$6-Ціна!$F$10,IF(Касир!F12="M4P1",Ціна!$F$7-Ціна!$F$11,IF(Касир!F12="M5P1",Ціна!$F$8-Ціна!$F$12,IF(Касир!F12="M2P2",Ціна!$F$5-Ціна!$F$13,IF(Касир!F12="M3P2",Ціна!$F$6-Ціна!$F$14,IF(Касир!F12="M4P2",Ціна!$F$7-Ціна!$F$15,IF(Касир!F12="M5P2",Ціна!$F$8-Ціна!$F$16,IF(Касир!F12="FR",0))))))))))</f>
        <v>0</v>
      </c>
      <c r="R12" s="22">
        <f>IF(OR(Касир!G12="M2",Касир!G12="M3",Касир!G12="M4",Касир!G12="M5"),0,IF(Касир!G12="M2P1",Ціна!$F$5-Ціна!$F$9,IF(Касир!G12="M3P1",Ціна!$F$6-Ціна!$F$10,IF(Касир!G12="M4P1",Ціна!$F$7-Ціна!$F$11,IF(Касир!G12="M5P1",Ціна!$F$8-Ціна!$F$12,IF(Касир!G12="M2P2",Ціна!$F$5-Ціна!$F$13,IF(Касир!G12="M3P2",Ціна!$F$6-Ціна!$F$14,IF(Касир!G12="M4P2",Ціна!$F$7-Ціна!$F$15,IF(Касир!G12="M5P2",Ціна!$F$8-Ціна!$F$16,IF(Касир!G12="FR",0))))))))))</f>
        <v>0</v>
      </c>
      <c r="S12" s="16"/>
      <c r="T12" s="97"/>
    </row>
    <row r="13" spans="2:23" ht="15.75" thickBot="1">
      <c r="B13" s="15"/>
      <c r="C13" s="8">
        <v>9</v>
      </c>
      <c r="D13" s="8">
        <v>10</v>
      </c>
      <c r="E13" s="2"/>
      <c r="F13" s="8">
        <v>11</v>
      </c>
      <c r="G13" s="8">
        <v>12</v>
      </c>
      <c r="H13" s="16"/>
      <c r="M13" s="15"/>
      <c r="N13" s="8">
        <v>9</v>
      </c>
      <c r="O13" s="8">
        <v>10</v>
      </c>
      <c r="P13" s="2"/>
      <c r="Q13" s="8">
        <v>11</v>
      </c>
      <c r="R13" s="8">
        <v>12</v>
      </c>
      <c r="S13" s="16"/>
      <c r="T13" s="97"/>
    </row>
    <row r="14" spans="2:23" ht="15.75" thickBot="1">
      <c r="B14" s="15"/>
      <c r="C14" s="2"/>
      <c r="D14" s="2"/>
      <c r="E14" s="2"/>
      <c r="F14" s="2"/>
      <c r="G14" s="2"/>
      <c r="H14" s="16"/>
      <c r="M14" s="15"/>
      <c r="N14" s="2"/>
      <c r="O14" s="2"/>
      <c r="P14" s="2"/>
      <c r="Q14" s="2"/>
      <c r="R14" s="2"/>
      <c r="S14" s="16"/>
      <c r="T14" s="97"/>
    </row>
    <row r="15" spans="2:23">
      <c r="B15" s="15"/>
      <c r="C15" s="22">
        <f>IF(Касир!C15="M2",Ціна!$F$5,IF(Касир!C15="M3",Ціна!$F$6,IF(Касир!C15="M4",Ціна!$F$7,IF(Касир!C15="M5",Ціна!$F$8,IF(Касир!C15="M2P1",Ціна!$F$9,IF(Касир!C15="M3P1",Ціна!$F$10,IF(Касир!C15="M4P1",Ціна!$F$11,IF(Касир!C15="M5P1",Ціна!$F$12,IF(Касир!C15="M2P2",Ціна!$F$13,IF(Касир!C15="M3P2",Ціна!$F$14,IF(Касир!C15="M4P2",Ціна!$F$15,IF(Касир!C15="M5P2",Ціна!$F$16,IF(Касир!C15="FR",0)))))))))))))</f>
        <v>0</v>
      </c>
      <c r="D15" s="22">
        <f>IF(Касир!D15="M2",Ціна!$F$5,IF(Касир!D15="M3",Ціна!$F$6,IF(Касир!D15="M4",Ціна!$F$7,IF(Касир!D15="M5",Ціна!$F$8,IF(Касир!D15="M2P1",Ціна!$F$9,IF(Касир!D15="M3P1",Ціна!$F$10,IF(Касир!D15="M4P1",Ціна!$F$11,IF(Касир!D15="M5P1",Ціна!$F$12,IF(Касир!D15="M2P2",Ціна!$F$13,IF(Касир!D15="M3P2",Ціна!$F$14,IF(Касир!D15="M4P2",Ціна!$F$15,IF(Касир!D15="M5P2",Ціна!$F$16,IF(Касир!D15="FR",0)))))))))))))</f>
        <v>0</v>
      </c>
      <c r="E15" s="2"/>
      <c r="F15" s="22">
        <f>IF(Касир!F15="M2",Ціна!$F$5,IF(Касир!F15="M3",Ціна!$F$6,IF(Касир!F15="M4",Ціна!$F$7,IF(Касир!F15="M5",Ціна!$F$8,IF(Касир!F15="M2P1",Ціна!$F$9,IF(Касир!F15="M3P1",Ціна!$F$10,IF(Касир!F15="M4P1",Ціна!$F$11,IF(Касир!F15="M5P1",Ціна!$F$12,IF(Касир!F15="M2P2",Ціна!$F$13,IF(Касир!F15="M3P2",Ціна!$F$14,IF(Касир!F15="M4P2",Ціна!$F$15,IF(Касир!F15="M5P2",Ціна!$F$16,IF(Касир!F15="FR",0)))))))))))))</f>
        <v>0</v>
      </c>
      <c r="G15" s="22">
        <f>IF(Касир!G15="M2",Ціна!$F$5,IF(Касир!G15="M3",Ціна!$F$6,IF(Касир!G15="M4",Ціна!$F$7,IF(Касир!G15="M5",Ціна!$F$8,IF(Касир!G15="M2P1",Ціна!$F$9,IF(Касир!G15="M3P1",Ціна!$F$10,IF(Касир!G15="M4P1",Ціна!$F$11,IF(Касир!G15="M5P1",Ціна!$F$12,IF(Касир!G15="M2P2",Ціна!$F$13,IF(Касир!G15="M3P2",Ціна!$F$14,IF(Касир!G15="M4P2",Ціна!$F$15,IF(Касир!G15="M5P2",Ціна!$F$16,IF(Касир!G15="FR",0)))))))))))))</f>
        <v>0</v>
      </c>
      <c r="H15" s="16"/>
      <c r="M15" s="15"/>
      <c r="N15" s="22">
        <f>IF(OR(Касир!C15="M2",Касир!C15="M3",Касир!C15="M4",Касир!C15="M5"),0,IF(Касир!C15="M2P1",Ціна!$F$5-Ціна!$F$9,IF(Касир!C15="M3P1",Ціна!$F$6-Ціна!$F$10,IF(Касир!C15="M4P1",Ціна!$F$7-Ціна!$F$11,IF(Касир!C15="M5P1",Ціна!$F$8-Ціна!$F$12,IF(Касир!C15="M2P2",Ціна!$F$5-Ціна!$F$13,IF(Касир!C15="M3P2",Ціна!$F$6-Ціна!$F$14,IF(Касир!C15="M4P2",Ціна!$F$7-Ціна!$F$15,IF(Касир!C15="M5P2",Ціна!$F$8-Ціна!$F$16,IF(Касир!C15="FR",0))))))))))</f>
        <v>0</v>
      </c>
      <c r="O15" s="22">
        <f>IF(OR(Касир!D15="M2",Касир!D15="M3",Касир!D15="M4",Касир!D15="M5"),0,IF(Касир!D15="M2P1",Ціна!$F$5-Ціна!$F$9,IF(Касир!D15="M3P1",Ціна!$F$6-Ціна!$F$10,IF(Касир!D15="M4P1",Ціна!$F$7-Ціна!$F$11,IF(Касир!D15="M5P1",Ціна!$F$8-Ціна!$F$12,IF(Касир!D15="M2P2",Ціна!$F$5-Ціна!$F$13,IF(Касир!D15="M3P2",Ціна!$F$6-Ціна!$F$14,IF(Касир!D15="M4P2",Ціна!$F$7-Ціна!$F$15,IF(Касир!D15="M5P2",Ціна!$F$8-Ціна!$F$16,IF(Касир!D15="FR",0))))))))))</f>
        <v>0</v>
      </c>
      <c r="P15" s="2"/>
      <c r="Q15" s="22">
        <f>IF(OR(Касир!F15="M2",Касир!F15="M3",Касир!F15="M4",Касир!F15="M5"),0,IF(Касир!F15="M2P1",Ціна!$F$5-Ціна!$F$9,IF(Касир!F15="M3P1",Ціна!$F$6-Ціна!$F$10,IF(Касир!F15="M4P1",Ціна!$F$7-Ціна!$F$11,IF(Касир!F15="M5P1",Ціна!$F$8-Ціна!$F$12,IF(Касир!F15="M2P2",Ціна!$F$5-Ціна!$F$13,IF(Касир!F15="M3P2",Ціна!$F$6-Ціна!$F$14,IF(Касир!F15="M4P2",Ціна!$F$7-Ціна!$F$15,IF(Касир!F15="M5P2",Ціна!$F$8-Ціна!$F$16,IF(Касир!F15="FR",0))))))))))</f>
        <v>0</v>
      </c>
      <c r="R15" s="22">
        <f>IF(OR(Касир!G15="M2",Касир!G15="M3",Касир!G15="M4",Касир!G15="M5"),0,IF(Касир!G15="M2P1",Ціна!$F$5-Ціна!$F$9,IF(Касир!G15="M3P1",Ціна!$F$6-Ціна!$F$10,IF(Касир!G15="M4P1",Ціна!$F$7-Ціна!$F$11,IF(Касир!G15="M5P1",Ціна!$F$8-Ціна!$F$12,IF(Касир!G15="M2P2",Ціна!$F$5-Ціна!$F$13,IF(Касир!G15="M3P2",Ціна!$F$6-Ціна!$F$14,IF(Касир!G15="M4P2",Ціна!$F$7-Ціна!$F$15,IF(Касир!G15="M5P2",Ціна!$F$8-Ціна!$F$16,IF(Касир!G15="FR",0))))))))))</f>
        <v>0</v>
      </c>
      <c r="S15" s="16"/>
      <c r="T15" s="97"/>
    </row>
    <row r="16" spans="2:23" ht="15.75" thickBot="1">
      <c r="B16" s="15"/>
      <c r="C16" s="8">
        <v>13</v>
      </c>
      <c r="D16" s="8">
        <v>14</v>
      </c>
      <c r="E16" s="2"/>
      <c r="F16" s="8">
        <v>15</v>
      </c>
      <c r="G16" s="8">
        <v>16</v>
      </c>
      <c r="H16" s="16"/>
      <c r="M16" s="15"/>
      <c r="N16" s="8">
        <v>13</v>
      </c>
      <c r="O16" s="8">
        <v>14</v>
      </c>
      <c r="P16" s="2"/>
      <c r="Q16" s="8">
        <v>15</v>
      </c>
      <c r="R16" s="8">
        <v>16</v>
      </c>
      <c r="S16" s="16"/>
      <c r="T16" s="97"/>
    </row>
    <row r="17" spans="2:20" ht="15.75" thickBot="1">
      <c r="B17" s="15"/>
      <c r="C17" s="2"/>
      <c r="D17" s="2"/>
      <c r="E17" s="2"/>
      <c r="F17" s="2"/>
      <c r="G17" s="2"/>
      <c r="H17" s="16"/>
      <c r="M17" s="15"/>
      <c r="N17" s="2"/>
      <c r="O17" s="2"/>
      <c r="P17" s="2"/>
      <c r="Q17" s="2"/>
      <c r="R17" s="2"/>
      <c r="S17" s="16"/>
      <c r="T17" s="97"/>
    </row>
    <row r="18" spans="2:20">
      <c r="B18" s="15"/>
      <c r="C18" s="22">
        <f>IF(Касир!C18="M2",Ціна!$C$5,IF(Касир!C18="M3",Ціна!$C$6,IF(Касир!C18="M4",Ціна!$C$7,IF(Касир!C18="M5",Ціна!$C$8,IF(Касир!C18="M2P1",Ціна!$C$9,IF(Касир!C18="M3P1",Ціна!$C$10,IF(Касир!C18="M4P1",Ціна!$C$11,IF(Касир!C18="M5P1",Ціна!$C$12,IF(Касир!C18="M2P2",Ціна!$C$13,IF(Касир!C18="M3P2",Ціна!$C$14,IF(Касир!C18="M4P2",Ціна!$C$15,IF(Касир!C18="M5P2",Ціна!$C$16,IF(Касир!C18="FR",0)))))))))))))</f>
        <v>0</v>
      </c>
      <c r="D18" s="22">
        <f>IF(Касир!D18="M2",Ціна!$C$5,IF(Касир!D18="M3",Ціна!$C$6,IF(Касир!D18="M4",Ціна!$C$7,IF(Касир!D18="M5",Ціна!$C$8,IF(Касир!D18="M2P1",Ціна!$C$9,IF(Касир!D18="M3P1",Ціна!$C$10,IF(Касир!D18="M4P1",Ціна!$C$11,IF(Касир!D18="M5P1",Ціна!$C$12,IF(Касир!D18="M2P2",Ціна!$C$13,IF(Касир!D18="M3P2",Ціна!$C$14,IF(Касир!D18="M4P2",Ціна!$C$15,IF(Касир!D18="M5P2",Ціна!$C$16,IF(Касир!D18="FR",0)))))))))))))</f>
        <v>0</v>
      </c>
      <c r="E18" s="2"/>
      <c r="F18" s="22">
        <f>IF(Касир!F18="M2",Ціна!$C$5,IF(Касир!F18="M3",Ціна!$C$6,IF(Касир!F18="M4",Ціна!$C$7,IF(Касир!F18="M5",Ціна!$C$8,IF(Касир!F18="M2P1",Ціна!$C$9,IF(Касир!F18="M3P1",Ціна!$C$10,IF(Касир!F18="M4P1",Ціна!$C$11,IF(Касир!F18="M5P1",Ціна!$C$12,IF(Касир!F18="M2P2",Ціна!$C$13,IF(Касир!F18="M3P2",Ціна!$C$14,IF(Касир!F18="M4P2",Ціна!$C$15,IF(Касир!F18="M5P2",Ціна!$C$16,IF(Касир!F18="FR",0)))))))))))))</f>
        <v>0</v>
      </c>
      <c r="G18" s="22">
        <f>IF(Касир!G18="M2",Ціна!$C$5,IF(Касир!G18="M3",Ціна!$C$6,IF(Касир!G18="M4",Ціна!$C$7,IF(Касир!G18="M5",Ціна!$C$8,IF(Касир!G18="M2P1",Ціна!$C$9,IF(Касир!G18="M3P1",Ціна!$C$10,IF(Касир!G18="M4P1",Ціна!$C$11,IF(Касир!G18="M5P1",Ціна!$C$12,IF(Касир!G18="M2P2",Ціна!$C$13,IF(Касир!G18="M3P2",Ціна!$C$14,IF(Касир!G18="M4P2",Ціна!$C$15,IF(Касир!G18="M5P2",Ціна!$C$16,IF(Касир!G18="FR",0)))))))))))))</f>
        <v>0</v>
      </c>
      <c r="H18" s="16"/>
      <c r="M18" s="15"/>
      <c r="N18" s="22">
        <f>IF(OR(Касир!C18="M2",Касир!C18="M3",Касир!C18="M4",Касир!C18="M5"),0,IF(Касир!C18="M2P1",Ціна!$C$5-Ціна!$C$9,IF(Касир!C18="M3P1",Ціна!$C$6-Ціна!$C$10,IF(Касир!C18="M4P1",Ціна!$C$7-Ціна!$C$11,IF(Касир!C18="M5P1",Ціна!$C$8-Ціна!$C$12,IF(Касир!C18="M2P2",Ціна!$C$5-Ціна!$C$13,IF(Касир!C18="M3P2",Ціна!$C$6-Ціна!$C$14,IF(Касир!C18="M4P2",Ціна!$C$7-Ціна!$C$15,IF(Касир!C18="M5P2",Ціна!$C$8-Ціна!$C$16,IF(Касир!C18="FR",0))))))))))</f>
        <v>0</v>
      </c>
      <c r="O18" s="88">
        <f>IF(OR(Касир!D18="M2",Касир!D18="M3",Касир!D18="M4",Касир!D18="M5"),0,IF(Касир!D18="M2P1",Ціна!$C$5-Ціна!$C$9,IF(Касир!D18="M3P1",Ціна!$C$6-Ціна!$C$10,IF(Касир!D18="M4P1",Ціна!$C$7-Ціна!$C$11,IF(Касир!D18="M5P1",Ціна!$C$8-Ціна!$C$12,IF(Касир!D18="M2P2",Ціна!$C$5-Ціна!$C$13,IF(Касир!D18="M3P2",Ціна!$C$6-Ціна!$C$14,IF(Касир!D18="M4P2",Ціна!$C$7-Ціна!$C$15,IF(Касир!D18="M5P2",Ціна!$C$8-Ціна!$C$16,IF(Касир!D18="FR",0))))))))))</f>
        <v>0</v>
      </c>
      <c r="P18" s="2"/>
      <c r="Q18" s="22">
        <f>IF(OR(Касир!F18="M2",Касир!F18="M3",Касир!F18="M4",Касир!F18="M5"),0,IF(Касир!F18="M2P1",Ціна!$C$5-Ціна!$C$9,IF(Касир!F18="M3P1",Ціна!$C$6-Ціна!$C$10,IF(Касир!F18="M4P1",Ціна!$C$7-Ціна!$C$11,IF(Касир!F18="M5P1",Ціна!$C$8-Ціна!$C$12,IF(Касир!F18="M2P2",Ціна!$C$5-Ціна!$C$13,IF(Касир!F18="M3P2",Ціна!$C$6-Ціна!$C$14,IF(Касир!F18="M4P2",Ціна!$C$7-Ціна!$C$15,IF(Касир!F18="M5P2",Ціна!$C$8-Ціна!$C$16,IF(Касир!F18="FR",0))))))))))</f>
        <v>0</v>
      </c>
      <c r="R18" s="88">
        <f>IF(OR(Касир!G18="M2",Касир!G18="M3",Касир!G18="M4",Касир!G18="M5"),0,IF(Касир!G18="M2P1",Ціна!$C$5-Ціна!$C$9,IF(Касир!G18="M3P1",Ціна!$C$6-Ціна!$C$10,IF(Касир!G18="M4P1",Ціна!$C$7-Ціна!$C$11,IF(Касир!G18="M5P1",Ціна!$C$8-Ціна!$C$12,IF(Касир!G18="M2P2",Ціна!$C$5-Ціна!$C$13,IF(Касир!G18="M3P2",Ціна!$C$6-Ціна!$C$14,IF(Касир!G18="M4P2",Ціна!$C$7-Ціна!$C$15,IF(Касир!G18="M5P2",Ціна!$C$8-Ціна!$C$16,IF(Касир!G18="FR",0))))))))))</f>
        <v>0</v>
      </c>
      <c r="S18" s="16"/>
      <c r="T18" s="97"/>
    </row>
    <row r="19" spans="2:20" ht="15.75" thickBot="1">
      <c r="B19" s="15"/>
      <c r="C19" s="8">
        <v>17</v>
      </c>
      <c r="D19" s="8">
        <v>18</v>
      </c>
      <c r="E19" s="2"/>
      <c r="F19" s="8">
        <v>19</v>
      </c>
      <c r="G19" s="8">
        <v>20</v>
      </c>
      <c r="H19" s="16"/>
      <c r="M19" s="15"/>
      <c r="N19" s="8">
        <v>17</v>
      </c>
      <c r="O19" s="8">
        <v>18</v>
      </c>
      <c r="P19" s="2"/>
      <c r="Q19" s="8">
        <v>19</v>
      </c>
      <c r="R19" s="8">
        <v>20</v>
      </c>
      <c r="S19" s="16"/>
      <c r="T19" s="97"/>
    </row>
    <row r="20" spans="2:20" ht="15.75" thickBot="1">
      <c r="B20" s="15"/>
      <c r="C20" s="2"/>
      <c r="D20" s="2"/>
      <c r="E20" s="2"/>
      <c r="F20" s="2"/>
      <c r="G20" s="2"/>
      <c r="H20" s="16"/>
      <c r="M20" s="15"/>
      <c r="N20" s="2"/>
      <c r="O20" s="2"/>
      <c r="P20" s="2"/>
      <c r="Q20" s="2"/>
      <c r="R20" s="2"/>
      <c r="S20" s="16"/>
      <c r="T20" s="97"/>
    </row>
    <row r="21" spans="2:20">
      <c r="B21" s="15"/>
      <c r="C21" s="22">
        <f>IF(Касир!C21="M2",Ціна!$D$5,IF(Касир!C21="M3",Ціна!$D$6,IF(Касир!C21="M4",Ціна!$D$7,IF(Касир!C21="M5",Ціна!$D$8,IF(Касир!C21="M2P1",Ціна!$D$9,IF(Касир!C21="M3P1",Ціна!$D$10,IF(Касир!C21="M4P1",Ціна!$D$11,IF(Касир!C21="M5P1",Ціна!$D$12,IF(Касир!C21="M2P2",Ціна!$D$13,IF(Касир!C21="M3P2",Ціна!$D$14,IF(Касир!C21="M4P2",Ціна!$D$15,IF(Касир!C21="M5P2",Ціна!$D$16,IF(Касир!C21="FR",0)))))))))))))</f>
        <v>0</v>
      </c>
      <c r="D21" s="22">
        <f>IF(Касир!D21="M2",Ціна!$D$5,IF(Касир!D21="M3",Ціна!$D$6,IF(Касир!D21="M4",Ціна!$D$7,IF(Касир!D21="M5",Ціна!$D$8,IF(Касир!D21="M2P1",Ціна!$D$9,IF(Касир!D21="M3P1",Ціна!$D$10,IF(Касир!D21="M4P1",Ціна!$D$11,IF(Касир!D21="M5P1",Ціна!$D$12,IF(Касир!D21="M2P2",Ціна!$D$13,IF(Касир!D21="M3P2",Ціна!$D$14,IF(Касир!D21="M4P2",Ціна!$D$15,IF(Касир!D21="M5P2",Ціна!$D$16,IF(Касир!D21="FR",0)))))))))))))</f>
        <v>0</v>
      </c>
      <c r="E21" s="22">
        <f>IF(Касир!E21="M2",Ціна!$D$5,IF(Касир!E21="M3",Ціна!$D$6,IF(Касир!E21="M4",Ціна!$D$7,IF(Касир!E21="M5",Ціна!$D$8,IF(Касир!E21="M2P1",Ціна!$D$9,IF(Касир!E21="M3P1",Ціна!$D$10,IF(Касир!E21="M4P1",Ціна!$D$11,IF(Касир!E21="M5P1",Ціна!$D$12,IF(Касир!E21="M2P2",Ціна!$D$13,IF(Касир!E21="M3P2",Ціна!$D$14,IF(Касир!E21="M4P2",Ціна!$D$15,IF(Касир!E21="M5P2",Ціна!$D$16,IF(Касир!E21="FR",0)))))))))))))</f>
        <v>0</v>
      </c>
      <c r="F21" s="22">
        <f>IF(Касир!F21="M2",Ціна!$D$5,IF(Касир!F21="M3",Ціна!$D$6,IF(Касир!F21="M4",Ціна!$D$7,IF(Касир!F21="M5",Ціна!$D$8,IF(Касир!F21="M2P1",Ціна!$D$9,IF(Касир!F21="M3P1",Ціна!$D$10,IF(Касир!F21="M4P1",Ціна!$D$11,IF(Касир!F21="M5P1",Ціна!$D$12,IF(Касир!F21="M2P2",Ціна!$D$13,IF(Касир!F21="M3P2",Ціна!$D$14,IF(Касир!F21="M4P2",Ціна!$D$15,IF(Касир!F21="M5P2",Ціна!$D$16,IF(Касир!F21="FR",0)))))))))))))</f>
        <v>0</v>
      </c>
      <c r="G21" s="22">
        <f>IF(Касир!G21="M2",Ціна!$D$5,IF(Касир!G21="M3",Ціна!$D$6,IF(Касир!G21="M4",Ціна!$D$7,IF(Касир!G21="M5",Ціна!$D$8,IF(Касир!G21="M2P1",Ціна!$D$9,IF(Касир!G21="M3P1",Ціна!$D$10,IF(Касир!G21="M4P1",Ціна!$D$11,IF(Касир!G21="M5P1",Ціна!$D$12,IF(Касир!G21="M2P2",Ціна!$D$13,IF(Касир!G21="M3P2",Ціна!$D$14,IF(Касир!G21="M4P2",Ціна!$D$15,IF(Касир!G21="M5P2",Ціна!$D$16,IF(Касир!G21="FR",0)))))))))))))</f>
        <v>0</v>
      </c>
      <c r="H21" s="16"/>
      <c r="M21" s="15"/>
      <c r="N21" s="22">
        <f>IF(OR(Касир!C21="M2",Касир!C21="M3",Касир!C21="M4",Касир!C21="M5"),0,IF(Касир!C21="M2P1",Ціна!$D$5-Ціна!$D$9,IF(Касир!C21="M3P1",Ціна!$D$6-Ціна!$D$10,IF(Касир!C21="M4P1",Ціна!$D$7-Ціна!$D$11,IF(Касир!C21="M5P1",Ціна!$D$8-Ціна!$D$12,IF(Касир!C21="M2P2",Ціна!$D$5-Ціна!$D$13,IF(Касир!C21="M3P2",Ціна!$D$6-Ціна!$D$14,IF(Касир!C21="M4P2",Ціна!$D$7-Ціна!$D$15,IF(Касир!C21="M5P2",Ціна!$D$8-Ціна!$D$16,IF(Касир!C21="FR",0))))))))))</f>
        <v>0</v>
      </c>
      <c r="O21" s="22">
        <f>IF(OR(Касир!D21="M2",Касир!D21="M3",Касир!D21="M4",Касир!D21="M5"),0,IF(Касир!D21="M2P1",Ціна!$D$5-Ціна!$D$9,IF(Касир!D21="M3P1",Ціна!$D$6-Ціна!$D$10,IF(Касир!D21="M4P1",Ціна!$D$7-Ціна!$D$11,IF(Касир!D21="M5P1",Ціна!$D$8-Ціна!$D$12,IF(Касир!D21="M2P2",Ціна!$D$5-Ціна!$D$13,IF(Касир!D21="M3P2",Ціна!$D$6-Ціна!$D$14,IF(Касир!D21="M4P2",Ціна!$D$7-Ціна!$D$15,IF(Касир!D21="M5P2",Ціна!$D$8-Ціна!$D$16,IF(Касир!D21="FR",0))))))))))</f>
        <v>0</v>
      </c>
      <c r="P21" s="22">
        <f>IF(OR(Касир!E21="M2",Касир!E21="M3",Касир!E21="M4",Касир!E21="M5"),0,IF(Касир!E21="M2P1",Ціна!$D$5-Ціна!$D$9,IF(Касир!E21="M3P1",Ціна!$D$6-Ціна!$D$10,IF(Касир!E21="M4P1",Ціна!$D$7-Ціна!$D$11,IF(Касир!E21="M5P1",Ціна!$D$8-Ціна!$D$12,IF(Касир!E21="M2P2",Ціна!$D$5-Ціна!$D$13,IF(Касир!E21="M3P2",Ціна!$D$6-Ціна!$D$14,IF(Касир!E21="M4P2",Ціна!$D$7-Ціна!$D$15,IF(Касир!E21="M5P2",Ціна!$D$8-Ціна!$D$16,IF(Касир!E21="FR",0))))))))))</f>
        <v>0</v>
      </c>
      <c r="Q21" s="22">
        <f>IF(OR(Касир!F21="M2",Касир!F21="M3",Касир!F21="M4",Касир!F21="M5"),0,IF(Касир!F21="M2P1",Ціна!$D$5-Ціна!$D$9,IF(Касир!F21="M3P1",Ціна!$D$6-Ціна!$D$10,IF(Касир!F21="M4P1",Ціна!$D$7-Ціна!$D$11,IF(Касир!F21="M5P1",Ціна!$D$8-Ціна!$D$12,IF(Касир!F21="M2P2",Ціна!$D$5-Ціна!$D$13,IF(Касир!F21="M3P2",Ціна!$D$6-Ціна!$D$14,IF(Касир!F21="M4P2",Ціна!$D$7-Ціна!$D$15,IF(Касир!F21="M5P2",Ціна!$D$8-Ціна!$D$16,IF(Касир!F21="FR",0))))))))))</f>
        <v>0</v>
      </c>
      <c r="R21" s="22">
        <f>IF(OR(Касир!G21="M2",Касир!G21="M3",Касир!G21="M4",Касир!G21="M5"),0,IF(Касир!G21="M2P1",Ціна!$D$5-Ціна!$D$9,IF(Касир!G21="M3P1",Ціна!$D$6-Ціна!$D$10,IF(Касир!G21="M4P1",Ціна!$D$7-Ціна!$D$11,IF(Касир!G21="M5P1",Ціна!$D$8-Ціна!$D$12,IF(Касир!G21="M2P2",Ціна!$D$5-Ціна!$D$13,IF(Касир!G21="M3P2",Ціна!$D$6-Ціна!$D$14,IF(Касир!G21="M4P2",Ціна!$D$7-Ціна!$D$15,IF(Касир!G21="M5P2",Ціна!$D$8-Ціна!$D$16,IF(Касир!G21="FR",0))))))))))</f>
        <v>0</v>
      </c>
      <c r="S21" s="16"/>
      <c r="T21" s="97"/>
    </row>
    <row r="22" spans="2:20" ht="15.75" thickBot="1">
      <c r="B22" s="15"/>
      <c r="C22" s="8">
        <v>21</v>
      </c>
      <c r="D22" s="8">
        <v>22</v>
      </c>
      <c r="E22" s="8">
        <v>23</v>
      </c>
      <c r="F22" s="8">
        <v>24</v>
      </c>
      <c r="G22" s="8">
        <v>25</v>
      </c>
      <c r="H22" s="16"/>
      <c r="M22" s="15"/>
      <c r="N22" s="8">
        <v>21</v>
      </c>
      <c r="O22" s="8">
        <v>22</v>
      </c>
      <c r="P22" s="8">
        <v>23</v>
      </c>
      <c r="Q22" s="8">
        <v>24</v>
      </c>
      <c r="R22" s="8">
        <v>25</v>
      </c>
      <c r="S22" s="16"/>
      <c r="T22" s="97"/>
    </row>
    <row r="23" spans="2:20">
      <c r="B23" s="15"/>
      <c r="C23" s="3"/>
      <c r="D23" s="3"/>
      <c r="E23" s="3"/>
      <c r="F23" s="3"/>
      <c r="G23" s="3"/>
      <c r="H23" s="16"/>
      <c r="M23" s="15"/>
      <c r="N23" s="3"/>
      <c r="O23" s="3"/>
      <c r="P23" s="3"/>
      <c r="Q23" s="3"/>
      <c r="R23" s="3"/>
      <c r="S23" s="16"/>
      <c r="T23" s="97"/>
    </row>
    <row r="24" spans="2:20" ht="15.75" thickBot="1">
      <c r="B24" s="17"/>
      <c r="C24" s="18"/>
      <c r="D24" s="18"/>
      <c r="E24" s="18"/>
      <c r="F24" s="18"/>
      <c r="G24" s="18"/>
      <c r="H24" s="19"/>
      <c r="M24" s="17"/>
      <c r="N24" s="18"/>
      <c r="O24" s="18"/>
      <c r="P24" s="18"/>
      <c r="Q24" s="18"/>
      <c r="R24" s="18"/>
      <c r="S24" s="19"/>
      <c r="T24" s="97"/>
    </row>
    <row r="25" spans="2:20" ht="15.75" thickTop="1"/>
  </sheetData>
  <mergeCells count="3">
    <mergeCell ref="U7:V7"/>
    <mergeCell ref="U9:V9"/>
    <mergeCell ref="U11:V11"/>
  </mergeCells>
  <conditionalFormatting sqref="M2:S24">
    <cfRule type="cellIs" dxfId="37" priority="20" operator="equal">
      <formula>"ВМ"</formula>
    </cfRule>
    <cfRule type="cellIs" dxfId="36" priority="21" operator="equal">
      <formula>0</formula>
    </cfRule>
    <cfRule type="cellIs" dxfId="35" priority="22" operator="equal">
      <formula>"М5Р2"</formula>
    </cfRule>
    <cfRule type="cellIs" dxfId="34" priority="23" operator="equal">
      <formula>"М4Р2"</formula>
    </cfRule>
    <cfRule type="cellIs" dxfId="33" priority="24" operator="equal">
      <formula>"М3Р2"</formula>
    </cfRule>
    <cfRule type="cellIs" dxfId="32" priority="25" operator="equal">
      <formula>"М2Р2"</formula>
    </cfRule>
    <cfRule type="cellIs" dxfId="31" priority="26" operator="equal">
      <formula>"М2Р2"</formula>
    </cfRule>
    <cfRule type="cellIs" dxfId="30" priority="27" operator="equal">
      <formula>"М2"</formula>
    </cfRule>
    <cfRule type="cellIs" dxfId="29" priority="28" operator="equal">
      <formula>"М5Р1"</formula>
    </cfRule>
    <cfRule type="cellIs" dxfId="28" priority="29" operator="equal">
      <formula>"М4Р1"</formula>
    </cfRule>
    <cfRule type="cellIs" dxfId="27" priority="30" operator="equal">
      <formula>"М3Р1"</formula>
    </cfRule>
    <cfRule type="cellIs" dxfId="26" priority="31" operator="equal">
      <formula>"М2Р1"</formula>
    </cfRule>
    <cfRule type="cellIs" dxfId="25" priority="32" operator="equal">
      <formula>"М3"</formula>
    </cfRule>
    <cfRule type="cellIs" dxfId="24" priority="33" operator="equal">
      <formula>"М5"</formula>
    </cfRule>
    <cfRule type="cellIs" dxfId="23" priority="34" operator="equal">
      <formula>"М4"</formula>
    </cfRule>
    <cfRule type="cellIs" dxfId="22" priority="35" operator="equal">
      <formula>"М3"</formula>
    </cfRule>
    <cfRule type="cellIs" dxfId="21" priority="36" operator="equal">
      <formula>"М3"</formula>
    </cfRule>
    <cfRule type="cellIs" dxfId="20" priority="37" operator="equal">
      <formula>"М3"</formula>
    </cfRule>
    <cfRule type="cellIs" dxfId="19" priority="38" operator="equal">
      <formula>"М2"</formula>
    </cfRule>
  </conditionalFormatting>
  <conditionalFormatting sqref="B2:H24">
    <cfRule type="cellIs" dxfId="18" priority="1" operator="equal">
      <formula>"ВМ"</formula>
    </cfRule>
    <cfRule type="cellIs" dxfId="17" priority="2" operator="equal">
      <formula>0</formula>
    </cfRule>
    <cfRule type="cellIs" dxfId="16" priority="3" operator="equal">
      <formula>"М5Р2"</formula>
    </cfRule>
    <cfRule type="cellIs" dxfId="15" priority="4" operator="equal">
      <formula>"М4Р2"</formula>
    </cfRule>
    <cfRule type="cellIs" dxfId="14" priority="5" operator="equal">
      <formula>"М3Р2"</formula>
    </cfRule>
    <cfRule type="cellIs" dxfId="13" priority="6" operator="equal">
      <formula>"М2Р2"</formula>
    </cfRule>
    <cfRule type="cellIs" dxfId="12" priority="7" operator="equal">
      <formula>"М2Р2"</formula>
    </cfRule>
    <cfRule type="cellIs" dxfId="11" priority="8" operator="equal">
      <formula>"М2"</formula>
    </cfRule>
    <cfRule type="cellIs" dxfId="10" priority="9" operator="equal">
      <formula>"М5Р1"</formula>
    </cfRule>
    <cfRule type="cellIs" dxfId="9" priority="10" operator="equal">
      <formula>"М4Р1"</formula>
    </cfRule>
    <cfRule type="cellIs" dxfId="8" priority="11" operator="equal">
      <formula>"М3Р1"</formula>
    </cfRule>
    <cfRule type="cellIs" dxfId="7" priority="12" operator="equal">
      <formula>"М2Р1"</formula>
    </cfRule>
    <cfRule type="cellIs" dxfId="6" priority="13" operator="equal">
      <formula>"М3"</formula>
    </cfRule>
    <cfRule type="cellIs" dxfId="5" priority="14" operator="equal">
      <formula>"М5"</formula>
    </cfRule>
    <cfRule type="cellIs" dxfId="4" priority="15" operator="equal">
      <formula>"М4"</formula>
    </cfRule>
    <cfRule type="cellIs" dxfId="3" priority="16" operator="equal">
      <formula>"М3"</formula>
    </cfRule>
    <cfRule type="cellIs" dxfId="2" priority="17" operator="equal">
      <formula>"М3"</formula>
    </cfRule>
    <cfRule type="cellIs" dxfId="1" priority="18" operator="equal">
      <formula>"М3"</formula>
    </cfRule>
    <cfRule type="cellIs" dxfId="0" priority="19" operator="equal">
      <formula>"М2"</formula>
    </cfRule>
  </conditionalFormatting>
  <pageMargins left="0.7" right="0.7" top="0.75" bottom="0.75" header="0.3" footer="0.3"/>
  <pageSetup paperSize="2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Завдання</vt:lpstr>
      <vt:lpstr>Касир</vt:lpstr>
      <vt:lpstr>Пасажир</vt:lpstr>
      <vt:lpstr>Ціна</vt:lpstr>
      <vt:lpstr>Фін_Звіт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Vlad.Ustin</dc:creator>
  <cp:lastModifiedBy>Vlad.Ustin</cp:lastModifiedBy>
  <dcterms:created xsi:type="dcterms:W3CDTF">2018-11-24T13:31:40Z</dcterms:created>
  <dcterms:modified xsi:type="dcterms:W3CDTF">2022-03-30T15:02:03Z</dcterms:modified>
</cp:coreProperties>
</file>